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GUAJIRA-CESÁR\HOSPITAL FRANCISCO CANOSSA ESE\JUNIO 2025\"/>
    </mc:Choice>
  </mc:AlternateContent>
  <bookViews>
    <workbookView xWindow="-120" yWindow="-120" windowWidth="20730" windowHeight="11040" activeTab="0"/>
  </bookViews>
  <sheets>
    <sheet name="FORMATO AIFT010" sheetId="1" r:id="rId4"/>
  </sheets>
  <definedNames>
    <definedName name="_xlnm._FilterDatabase" localSheetId="0" hidden="1">'FORMATO AIFT010'!$A$8:$AK$146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tc={7D6AAEDD-A433-41B2-9889-99419E136F38}</author>
    <author>tc={871E3978-FF4B-4154-A459-D439019A89A8}</author>
    <author>tc={AD626746-E48C-4769-9886-3F166B4264AD}</author>
    <author>tc={4AB8B14D-183B-43FF-A57C-7936792DAEAE}</author>
    <author>tc={50CF9773-99AE-4183-9B17-E10F5F1038CD}</author>
    <author>tc={A1073399-7F39-4F81-AB7B-49FB07F962AE}</author>
  </authors>
  <commentList>
    <comment ref="J8" authorId="0" shapeId="0" xr:uid="{7D6AAEDD-A433-41B2-9889-99419E136F3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871E3978-FF4B-4154-A459-D439019A89A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AD626746-E48C-4769-9886-3F166B4264AD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4AB8B14D-183B-43FF-A57C-7936792DAEA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50CF9773-99AE-4183-9B17-E10F5F1038CD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A1073399-7F39-4F81-AB7B-49FB07F962A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<sst xmlns="http://schemas.openxmlformats.org/spreadsheetml/2006/main" count="880" uniqueCount="198">
  <si>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</si>
  <si>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</si>
  <si>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</si>
  <si>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</si>
  <si>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</si>
  <si>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</si>
  <si>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</si>
  <si>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</si>
  <si>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</si>
  <si>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</si>
  <si>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</si>
  <si>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</si>
  <si>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</si>
  <si>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</si>
  <si>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</si>
  <si>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</si>
  <si>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</si>
  <si>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</si>
  <si>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</si>
  <si>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</si>
  <si>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</si>
  <si>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</si>
  <si>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</si>
  <si>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</si>
  <si>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</si>
  <si>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</si>
  <si>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</si>
  <si>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</si>
  <si>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</si>
  <si>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</si>
  <si>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</si>
  <si>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</si>
  <si>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</si>
  <si>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</si>
  <si>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</si>
  <si>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</si>
  <si>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</si>
  <si>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</si>
  <si>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</si>
  <si>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</si>
  <si>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</si>
  <si>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</si>
  <si>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</si>
  <si>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</si>
  <si>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</si>
  <si>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</si>
  <si>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</si>
  <si>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</si>
  <si>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</si>
  <si>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</si>
  <si>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</si>
  <si>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MERLE CAMELO OROZCO</t>
  </si>
  <si>
    <t>LUISA MATUTE ROMERO</t>
  </si>
  <si>
    <t>EN REVISION</t>
  </si>
  <si>
    <t>FV28436</t>
  </si>
  <si>
    <t>FV28649</t>
  </si>
  <si>
    <t>FV28644</t>
  </si>
  <si>
    <t>FV28647</t>
  </si>
  <si>
    <t>FV28587</t>
  </si>
  <si>
    <t>FV28494</t>
  </si>
  <si>
    <t>FV28446</t>
  </si>
  <si>
    <t>FV28353</t>
  </si>
  <si>
    <t>FV28350</t>
  </si>
  <si>
    <t>FV28333</t>
  </si>
  <si>
    <t>FV28191</t>
  </si>
  <si>
    <t>FV28192</t>
  </si>
  <si>
    <t>FV28195</t>
  </si>
  <si>
    <t>FV28175</t>
  </si>
  <si>
    <t>FV28161</t>
  </si>
  <si>
    <t>FV28103</t>
  </si>
  <si>
    <t>NO RADICADA</t>
  </si>
  <si>
    <t>FV28084</t>
  </si>
  <si>
    <t>FV28038</t>
  </si>
  <si>
    <t>FV27967</t>
  </si>
  <si>
    <t>FV27932</t>
  </si>
  <si>
    <t>FV27768</t>
  </si>
  <si>
    <t>FV27602</t>
  </si>
  <si>
    <t>CANCELADA</t>
  </si>
  <si>
    <t>FV27520</t>
  </si>
  <si>
    <t>FV27521</t>
  </si>
  <si>
    <t>FV27471</t>
  </si>
  <si>
    <t>FV27423</t>
  </si>
  <si>
    <t>FV27299</t>
  </si>
  <si>
    <t>FV27167</t>
  </si>
  <si>
    <t>FV26925</t>
  </si>
  <si>
    <t>FV26891</t>
  </si>
  <si>
    <t>FV26881</t>
  </si>
  <si>
    <t>FV26848</t>
  </si>
  <si>
    <t>FV26725</t>
  </si>
  <si>
    <t>FV26716</t>
  </si>
  <si>
    <t>FV26700</t>
  </si>
  <si>
    <t>FV26637</t>
  </si>
  <si>
    <t>FV26500</t>
  </si>
  <si>
    <t>FV26450</t>
  </si>
  <si>
    <t>FV26411</t>
  </si>
  <si>
    <t>FV26403</t>
  </si>
  <si>
    <t>FV26397</t>
  </si>
  <si>
    <t>FV26261</t>
  </si>
  <si>
    <t>FV26123</t>
  </si>
  <si>
    <t>FV26108</t>
  </si>
  <si>
    <t>FV24289</t>
  </si>
  <si>
    <t>FV25988</t>
  </si>
  <si>
    <t>FV25797</t>
  </si>
  <si>
    <t>FV25723</t>
  </si>
  <si>
    <t>FV25721</t>
  </si>
  <si>
    <t>FV25708</t>
  </si>
  <si>
    <t>FV25468</t>
  </si>
  <si>
    <t>FV25426</t>
  </si>
  <si>
    <t>FV25425</t>
  </si>
  <si>
    <t>FV24894</t>
  </si>
  <si>
    <t>GLOSA LEGALIZADA</t>
  </si>
  <si>
    <t>FV24681</t>
  </si>
  <si>
    <t>FV24696</t>
  </si>
  <si>
    <t>FV24583</t>
  </si>
  <si>
    <t>FV24532</t>
  </si>
  <si>
    <t>FV24523</t>
  </si>
  <si>
    <t>FV24362</t>
  </si>
  <si>
    <t>FV23499</t>
  </si>
  <si>
    <t>FV23346</t>
  </si>
  <si>
    <t>FV23306</t>
  </si>
  <si>
    <t>FV23214</t>
  </si>
  <si>
    <t>FV23220</t>
  </si>
  <si>
    <t>FV23081</t>
  </si>
  <si>
    <t>FV23077</t>
  </si>
  <si>
    <t>FV23060</t>
  </si>
  <si>
    <t>FV22878</t>
  </si>
  <si>
    <t>FV22715</t>
  </si>
  <si>
    <t>FV22707</t>
  </si>
  <si>
    <t>FV22695</t>
  </si>
  <si>
    <t>FV22541</t>
  </si>
  <si>
    <t>FV22444</t>
  </si>
  <si>
    <t>FV22388</t>
  </si>
  <si>
    <t>FV22157</t>
  </si>
  <si>
    <t>FV22137</t>
  </si>
  <si>
    <t>FV22019</t>
  </si>
  <si>
    <t>FV21953</t>
  </si>
  <si>
    <t>FV21398</t>
  </si>
  <si>
    <t>FV21403</t>
  </si>
  <si>
    <t>FV21372</t>
  </si>
  <si>
    <t>FV21377</t>
  </si>
  <si>
    <t>FV21361</t>
  </si>
  <si>
    <t>FV21337</t>
  </si>
  <si>
    <t>FV21350</t>
  </si>
  <si>
    <t>FV21294</t>
  </si>
  <si>
    <t>FV21297</t>
  </si>
  <si>
    <t>FV21231</t>
  </si>
  <si>
    <t>FV21197</t>
  </si>
  <si>
    <t>FV21149</t>
  </si>
  <si>
    <t>FV21086</t>
  </si>
  <si>
    <t>FV21070</t>
  </si>
  <si>
    <t>FV21068</t>
  </si>
  <si>
    <t>FV21019</t>
  </si>
  <si>
    <t>FV20988</t>
  </si>
  <si>
    <t>FV20919</t>
  </si>
  <si>
    <t>FV20831</t>
  </si>
  <si>
    <t>FV20800</t>
  </si>
  <si>
    <t>FV20115</t>
  </si>
  <si>
    <t>FV20086</t>
  </si>
  <si>
    <t>FV19503</t>
  </si>
  <si>
    <t>FV19462</t>
  </si>
  <si>
    <t>FV19088</t>
  </si>
  <si>
    <t>FV18975</t>
  </si>
  <si>
    <t>FV18399</t>
  </si>
  <si>
    <t>FV18338</t>
  </si>
  <si>
    <t>FV18071</t>
  </si>
  <si>
    <t>FV17932</t>
  </si>
  <si>
    <t>FV17609</t>
  </si>
  <si>
    <t>FV17403</t>
  </si>
  <si>
    <t>DEVUELTAS</t>
  </si>
  <si>
    <t>FV15138</t>
  </si>
  <si>
    <t>FV14938</t>
  </si>
  <si>
    <t>FV14715</t>
  </si>
  <si>
    <t>FV11819</t>
  </si>
  <si>
    <t>FV11594</t>
  </si>
  <si>
    <t>FV11424</t>
  </si>
  <si>
    <t>FV11338</t>
  </si>
  <si>
    <t>FV11133</t>
  </si>
  <si>
    <t>FV11073</t>
  </si>
  <si>
    <t>NO RADICADA - TERMINOS VENCIDOS</t>
  </si>
  <si>
    <t>FV10756</t>
  </si>
  <si>
    <t>FV10557</t>
  </si>
  <si>
    <t>FV10512</t>
  </si>
  <si>
    <t>FV10383</t>
  </si>
  <si>
    <t>FV10283</t>
  </si>
  <si>
    <t>FV10288</t>
  </si>
  <si>
    <t>FV10297</t>
  </si>
  <si>
    <t>FV10282</t>
  </si>
  <si>
    <t>FV10307</t>
  </si>
  <si>
    <t>FV10160</t>
  </si>
  <si>
    <t>FV10055</t>
  </si>
  <si>
    <t>FV9963</t>
  </si>
  <si>
    <t>FV9894</t>
  </si>
  <si>
    <t>FV9842</t>
  </si>
  <si>
    <t>FV9847</t>
  </si>
  <si>
    <t>FV9846</t>
  </si>
  <si>
    <t>FV9823</t>
  </si>
  <si>
    <t>FV9801</t>
  </si>
  <si>
    <t>HOSPITAL FRANCISCO CANOSSA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</si>
</sst>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1D4712A-B841-4E01-8474-39838F6F936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F1D4712A-B841-4E01-8474-39838F6F9361}" id="{7D6AAEDD-A433-41B2-9889-99419E136F38}">
    <text>SUAMTORIA DE GIRO DIRECTO Y ESFUERZO PROPIO</text>
  </threadedComment>
  <threadedComment ref="K8" dT="2020-08-04T16:00:44" personId="{F1D4712A-B841-4E01-8474-39838F6F9361}" id="{871E3978-FF4B-4154-A459-D439019A89A8}">
    <text>SUMATORIA DE PAGOS (DESCUENTOS ,TESORERIA,EMBARGOS)</text>
  </threadedComment>
  <threadedComment ref="R8" dT="2020-08-04T15:59:07" personId="{F1D4712A-B841-4E01-8474-39838F6F9361}" id="{AD626746-E48C-4769-9886-3F166B4264AD}">
    <text>SUMATORIA DE VALORES (PRESCRITAS SALDO DE FACTURAS DE CONTRATO LIQUIDADOS Y OTROS CONCEPTOS (N/A NO RADICADAS)</text>
  </threadedComment>
  <threadedComment ref="X8" dT="2020-08-04T15:55:33" personId="{F1D4712A-B841-4E01-8474-39838F6F9361}" id="{4AB8B14D-183B-43FF-A57C-7936792DAEAE}">
    <text>SUMATORIA DE LOS VALORES DE GLOSAS LEGALIZADAS Y GLOSAS POR CONCILIAR</text>
  </threadedComment>
  <threadedComment ref="AC8" dT="2020-08-04T15:56:24" personId="{F1D4712A-B841-4E01-8474-39838F6F9361}" id="{50CF9773-99AE-4183-9B17-E10F5F1038CD}">
    <text>VALRO INDIVIDUAL DE LA GLOSAS LEGALIZADA</text>
  </threadedComment>
  <threadedComment ref="AE8" dT="2020-08-04T15:56:04" personId="{F1D4712A-B841-4E01-8474-39838F6F9361}" id="{A1073399-7F39-4F81-AB7B-49FB07F962AE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2F126A4-5D09-427C-AB88-CCDB91CA779E}">
  <dimension ref="A1:AK155"/>
  <sheetViews>
    <sheetView tabSelected="1" workbookViewId="0" topLeftCell="A139">
      <selection pane="topLeft" activeCell="A147" sqref="A147:XFD7988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197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45813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196</v>
      </c>
      <c r="D9" s="17">
        <v>9801</v>
      </c>
      <c r="E9" s="19">
        <v>44621</v>
      </c>
      <c r="F9" s="20">
        <v>44661</v>
      </c>
      <c r="G9" s="21">
        <v>36358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36358</v>
      </c>
      <c r="P9" s="18">
        <v>0</v>
      </c>
      <c r="Q9" s="24">
        <f>+IF(P9&gt;0,G9,0)</f>
        <v>0</v>
      </c>
      <c r="R9" s="25">
        <f>IF(P9=0,G9,0)</f>
        <v>36358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178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195</v>
      </c>
      <c r="D10" s="17">
        <v>9823</v>
      </c>
      <c r="E10" s="19">
        <v>44622</v>
      </c>
      <c r="F10" s="20">
        <v>44661</v>
      </c>
      <c r="G10" s="21">
        <v>127507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127507</v>
      </c>
      <c r="P10" s="18">
        <v>0</v>
      </c>
      <c r="Q10" s="24">
        <f>+IF(P10&gt;0,G10,0)</f>
        <v>0</v>
      </c>
      <c r="R10" s="25">
        <f>IF(P10=0,G10,0)</f>
        <v>127507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178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 t="s">
        <v>194</v>
      </c>
      <c r="D11" s="17">
        <v>9846</v>
      </c>
      <c r="E11" s="19">
        <v>44623</v>
      </c>
      <c r="F11" s="20">
        <v>44661</v>
      </c>
      <c r="G11" s="21">
        <v>52305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52305</v>
      </c>
      <c r="P11" s="18">
        <v>0</v>
      </c>
      <c r="Q11" s="24">
        <f t="shared" si="3" ref="Q11:Q74">+IF(P11&gt;0,G11,0)</f>
        <v>0</v>
      </c>
      <c r="R11" s="25">
        <f t="shared" si="4" ref="R11:R74">IF(P11=0,G11,0)</f>
        <v>52305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74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178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193</v>
      </c>
      <c r="D12" s="17">
        <v>9847</v>
      </c>
      <c r="E12" s="19">
        <v>44623</v>
      </c>
      <c r="F12" s="20">
        <v>44661</v>
      </c>
      <c r="G12" s="21">
        <v>39988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39988</v>
      </c>
      <c r="P12" s="18">
        <v>0</v>
      </c>
      <c r="Q12" s="24">
        <f t="shared" si="3"/>
        <v>0</v>
      </c>
      <c r="R12" s="25">
        <f t="shared" si="4"/>
        <v>39988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178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192</v>
      </c>
      <c r="D13" s="17">
        <v>9842</v>
      </c>
      <c r="E13" s="19">
        <v>44623</v>
      </c>
      <c r="F13" s="20">
        <v>44661</v>
      </c>
      <c r="G13" s="21">
        <v>52287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52287</v>
      </c>
      <c r="P13" s="18">
        <v>0</v>
      </c>
      <c r="Q13" s="24">
        <f t="shared" si="3"/>
        <v>0</v>
      </c>
      <c r="R13" s="25">
        <f t="shared" si="4"/>
        <v>52287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178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191</v>
      </c>
      <c r="D14" s="17">
        <v>9894</v>
      </c>
      <c r="E14" s="19">
        <v>44625</v>
      </c>
      <c r="F14" s="20">
        <v>44661</v>
      </c>
      <c r="G14" s="21">
        <v>115869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115869</v>
      </c>
      <c r="P14" s="18">
        <v>0</v>
      </c>
      <c r="Q14" s="24">
        <f t="shared" si="3"/>
        <v>0</v>
      </c>
      <c r="R14" s="25">
        <f t="shared" si="4"/>
        <v>115869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178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190</v>
      </c>
      <c r="D15" s="17">
        <v>9963</v>
      </c>
      <c r="E15" s="19">
        <v>44630</v>
      </c>
      <c r="F15" s="20">
        <v>44661</v>
      </c>
      <c r="G15" s="21">
        <v>41782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41782</v>
      </c>
      <c r="P15" s="18">
        <v>0</v>
      </c>
      <c r="Q15" s="24">
        <f t="shared" si="3"/>
        <v>0</v>
      </c>
      <c r="R15" s="25">
        <f t="shared" si="4"/>
        <v>41782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178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189</v>
      </c>
      <c r="D16" s="17">
        <v>10055</v>
      </c>
      <c r="E16" s="19">
        <v>44636</v>
      </c>
      <c r="F16" s="20">
        <v>44661</v>
      </c>
      <c r="G16" s="21">
        <v>52287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52287</v>
      </c>
      <c r="P16" s="18">
        <v>0</v>
      </c>
      <c r="Q16" s="24">
        <f t="shared" si="3"/>
        <v>0</v>
      </c>
      <c r="R16" s="25">
        <f t="shared" si="4"/>
        <v>52287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178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188</v>
      </c>
      <c r="D17" s="17">
        <v>10160</v>
      </c>
      <c r="E17" s="19">
        <v>44642</v>
      </c>
      <c r="F17" s="20">
        <v>44661</v>
      </c>
      <c r="G17" s="21">
        <v>779643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779643</v>
      </c>
      <c r="P17" s="18">
        <v>0</v>
      </c>
      <c r="Q17" s="24">
        <f t="shared" si="3"/>
        <v>0</v>
      </c>
      <c r="R17" s="25">
        <f t="shared" si="4"/>
        <v>779643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178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187</v>
      </c>
      <c r="D18" s="17">
        <v>10307</v>
      </c>
      <c r="E18" s="19">
        <v>44649</v>
      </c>
      <c r="F18" s="20">
        <v>44661</v>
      </c>
      <c r="G18" s="21">
        <v>75547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75547</v>
      </c>
      <c r="P18" s="18">
        <v>0</v>
      </c>
      <c r="Q18" s="24">
        <f t="shared" si="3"/>
        <v>0</v>
      </c>
      <c r="R18" s="25">
        <f t="shared" si="4"/>
        <v>75547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178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186</v>
      </c>
      <c r="D19" s="17">
        <v>10282</v>
      </c>
      <c r="E19" s="19">
        <v>44649</v>
      </c>
      <c r="F19" s="20">
        <v>44661</v>
      </c>
      <c r="G19" s="21">
        <v>454996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454996</v>
      </c>
      <c r="P19" s="18">
        <v>0</v>
      </c>
      <c r="Q19" s="24">
        <f t="shared" si="3"/>
        <v>0</v>
      </c>
      <c r="R19" s="25">
        <f t="shared" si="4"/>
        <v>454996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178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185</v>
      </c>
      <c r="D20" s="17">
        <v>10297</v>
      </c>
      <c r="E20" s="19">
        <v>44649</v>
      </c>
      <c r="F20" s="20">
        <v>44661</v>
      </c>
      <c r="G20" s="21">
        <v>81421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81421</v>
      </c>
      <c r="P20" s="18">
        <v>0</v>
      </c>
      <c r="Q20" s="24">
        <f t="shared" si="3"/>
        <v>0</v>
      </c>
      <c r="R20" s="25">
        <f t="shared" si="4"/>
        <v>81421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178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184</v>
      </c>
      <c r="D21" s="17">
        <v>10288</v>
      </c>
      <c r="E21" s="19">
        <v>44649</v>
      </c>
      <c r="F21" s="20">
        <v>44661</v>
      </c>
      <c r="G21" s="21">
        <v>52305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52305</v>
      </c>
      <c r="P21" s="18">
        <v>0</v>
      </c>
      <c r="Q21" s="24">
        <f t="shared" si="3"/>
        <v>0</v>
      </c>
      <c r="R21" s="25">
        <f t="shared" si="4"/>
        <v>52305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178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183</v>
      </c>
      <c r="D22" s="17">
        <v>10283</v>
      </c>
      <c r="E22" s="19">
        <v>44649</v>
      </c>
      <c r="F22" s="20">
        <v>44661</v>
      </c>
      <c r="G22" s="21">
        <v>76727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76727</v>
      </c>
      <c r="P22" s="18">
        <v>0</v>
      </c>
      <c r="Q22" s="24">
        <f t="shared" si="3"/>
        <v>0</v>
      </c>
      <c r="R22" s="25">
        <f t="shared" si="4"/>
        <v>76727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178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182</v>
      </c>
      <c r="D23" s="17">
        <v>10383</v>
      </c>
      <c r="E23" s="19">
        <v>44652</v>
      </c>
      <c r="F23" s="20">
        <v>44693</v>
      </c>
      <c r="G23" s="21">
        <v>26840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26840</v>
      </c>
      <c r="P23" s="18">
        <v>0</v>
      </c>
      <c r="Q23" s="24">
        <f t="shared" si="3"/>
        <v>0</v>
      </c>
      <c r="R23" s="25">
        <f t="shared" si="4"/>
        <v>26840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178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181</v>
      </c>
      <c r="D24" s="17">
        <v>10512</v>
      </c>
      <c r="E24" s="19">
        <v>44658</v>
      </c>
      <c r="F24" s="20">
        <v>44693</v>
      </c>
      <c r="G24" s="21">
        <v>27184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27184</v>
      </c>
      <c r="P24" s="18">
        <v>0</v>
      </c>
      <c r="Q24" s="24">
        <f t="shared" si="3"/>
        <v>0</v>
      </c>
      <c r="R24" s="25">
        <f t="shared" si="4"/>
        <v>27184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178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180</v>
      </c>
      <c r="D25" s="17">
        <v>10557</v>
      </c>
      <c r="E25" s="19">
        <v>44659</v>
      </c>
      <c r="F25" s="20">
        <v>44693</v>
      </c>
      <c r="G25" s="21">
        <v>52305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52305</v>
      </c>
      <c r="P25" s="18">
        <v>0</v>
      </c>
      <c r="Q25" s="24">
        <f t="shared" si="3"/>
        <v>0</v>
      </c>
      <c r="R25" s="25">
        <f t="shared" si="4"/>
        <v>52305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178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179</v>
      </c>
      <c r="D26" s="17">
        <v>10756</v>
      </c>
      <c r="E26" s="19">
        <v>44670</v>
      </c>
      <c r="F26" s="20">
        <v>44693</v>
      </c>
      <c r="G26" s="21">
        <v>39988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39988</v>
      </c>
      <c r="P26" s="18">
        <v>0</v>
      </c>
      <c r="Q26" s="24">
        <f t="shared" si="3"/>
        <v>0</v>
      </c>
      <c r="R26" s="25">
        <f t="shared" si="4"/>
        <v>39988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178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177</v>
      </c>
      <c r="D27" s="17">
        <v>11073</v>
      </c>
      <c r="E27" s="19">
        <v>44684</v>
      </c>
      <c r="F27" s="20">
        <v>44721</v>
      </c>
      <c r="G27" s="21">
        <v>52305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52305</v>
      </c>
      <c r="P27" s="18">
        <v>0</v>
      </c>
      <c r="Q27" s="24">
        <f t="shared" si="3"/>
        <v>0</v>
      </c>
      <c r="R27" s="25">
        <f t="shared" si="4"/>
        <v>52305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70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176</v>
      </c>
      <c r="D28" s="17">
        <v>11133</v>
      </c>
      <c r="E28" s="19">
        <v>44687</v>
      </c>
      <c r="F28" s="20">
        <v>44721</v>
      </c>
      <c r="G28" s="21">
        <v>56340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56340</v>
      </c>
      <c r="P28" s="18">
        <v>0</v>
      </c>
      <c r="Q28" s="24">
        <f t="shared" si="3"/>
        <v>0</v>
      </c>
      <c r="R28" s="25">
        <f t="shared" si="4"/>
        <v>56340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70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175</v>
      </c>
      <c r="D29" s="17">
        <v>11338</v>
      </c>
      <c r="E29" s="19">
        <v>44698</v>
      </c>
      <c r="F29" s="20">
        <v>44721</v>
      </c>
      <c r="G29" s="21">
        <v>52305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52305</v>
      </c>
      <c r="P29" s="18">
        <v>0</v>
      </c>
      <c r="Q29" s="24">
        <f t="shared" si="3"/>
        <v>0</v>
      </c>
      <c r="R29" s="25">
        <f t="shared" si="4"/>
        <v>52305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70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174</v>
      </c>
      <c r="D30" s="17">
        <v>11424</v>
      </c>
      <c r="E30" s="19">
        <v>44701</v>
      </c>
      <c r="F30" s="20">
        <v>44721</v>
      </c>
      <c r="G30" s="21">
        <v>52305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52305</v>
      </c>
      <c r="P30" s="18">
        <v>0</v>
      </c>
      <c r="Q30" s="24">
        <f t="shared" si="3"/>
        <v>0</v>
      </c>
      <c r="R30" s="25">
        <f t="shared" si="4"/>
        <v>52305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70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173</v>
      </c>
      <c r="D31" s="17">
        <v>11594</v>
      </c>
      <c r="E31" s="19">
        <v>44714</v>
      </c>
      <c r="F31" s="20">
        <v>44761</v>
      </c>
      <c r="G31" s="21">
        <v>52305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52305</v>
      </c>
      <c r="P31" s="18">
        <v>0</v>
      </c>
      <c r="Q31" s="24">
        <f t="shared" si="3"/>
        <v>0</v>
      </c>
      <c r="R31" s="25">
        <f t="shared" si="4"/>
        <v>52305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70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172</v>
      </c>
      <c r="D32" s="17">
        <v>11819</v>
      </c>
      <c r="E32" s="19">
        <v>44725</v>
      </c>
      <c r="F32" s="20">
        <v>44761</v>
      </c>
      <c r="G32" s="21">
        <v>52305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52305</v>
      </c>
      <c r="P32" s="18">
        <v>0</v>
      </c>
      <c r="Q32" s="24">
        <f t="shared" si="3"/>
        <v>0</v>
      </c>
      <c r="R32" s="25">
        <f t="shared" si="4"/>
        <v>52305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70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171</v>
      </c>
      <c r="D33" s="17">
        <v>14715</v>
      </c>
      <c r="E33" s="19">
        <v>44926</v>
      </c>
      <c r="F33" s="20">
        <v>44937</v>
      </c>
      <c r="G33" s="21">
        <v>189969</v>
      </c>
      <c r="H33" s="22">
        <v>0</v>
      </c>
      <c r="I33" s="22">
        <v>0</v>
      </c>
      <c r="J33" s="22">
        <v>162891</v>
      </c>
      <c r="K33" s="23">
        <v>27078</v>
      </c>
      <c r="L33" s="22">
        <v>0</v>
      </c>
      <c r="M33" s="22">
        <v>0</v>
      </c>
      <c r="N33" s="22">
        <f t="shared" si="1"/>
        <v>189969</v>
      </c>
      <c r="O33" s="22">
        <f t="shared" si="2"/>
        <v>0</v>
      </c>
      <c r="P33" s="18">
        <v>14715</v>
      </c>
      <c r="Q33" s="24">
        <f t="shared" si="3"/>
        <v>189969</v>
      </c>
      <c r="R33" s="25">
        <f t="shared" si="4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77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170</v>
      </c>
      <c r="D34" s="17">
        <v>14938</v>
      </c>
      <c r="E34" s="19">
        <v>44946</v>
      </c>
      <c r="F34" s="20">
        <v>44946</v>
      </c>
      <c r="G34" s="21">
        <v>182921</v>
      </c>
      <c r="H34" s="22">
        <v>0</v>
      </c>
      <c r="I34" s="22">
        <v>0</v>
      </c>
      <c r="J34" s="22">
        <v>182921</v>
      </c>
      <c r="K34" s="23">
        <v>0</v>
      </c>
      <c r="L34" s="22">
        <v>0</v>
      </c>
      <c r="M34" s="22">
        <v>0</v>
      </c>
      <c r="N34" s="22">
        <f t="shared" si="1"/>
        <v>182921</v>
      </c>
      <c r="O34" s="22">
        <f t="shared" si="2"/>
        <v>0</v>
      </c>
      <c r="P34" s="18">
        <v>14938</v>
      </c>
      <c r="Q34" s="24">
        <f t="shared" si="3"/>
        <v>182921</v>
      </c>
      <c r="R34" s="25">
        <f t="shared" si="4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77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169</v>
      </c>
      <c r="D35" s="17">
        <v>15138</v>
      </c>
      <c r="E35" s="19">
        <v>44961</v>
      </c>
      <c r="F35" s="20">
        <v>45175</v>
      </c>
      <c r="G35" s="21">
        <v>161300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161300</v>
      </c>
      <c r="P35" s="18">
        <v>15138</v>
      </c>
      <c r="Q35" s="24">
        <f t="shared" si="3"/>
        <v>161300</v>
      </c>
      <c r="R35" s="25">
        <f t="shared" si="4"/>
        <v>0</v>
      </c>
      <c r="S35" s="25">
        <v>161300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168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167</v>
      </c>
      <c r="D36" s="17">
        <v>17403</v>
      </c>
      <c r="E36" s="19">
        <v>45104</v>
      </c>
      <c r="F36" s="20">
        <v>45104</v>
      </c>
      <c r="G36" s="21">
        <v>32072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32072</v>
      </c>
      <c r="P36" s="18">
        <v>0</v>
      </c>
      <c r="Q36" s="24">
        <f t="shared" si="3"/>
        <v>0</v>
      </c>
      <c r="R36" s="25">
        <f t="shared" si="4"/>
        <v>32072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70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166</v>
      </c>
      <c r="D37" s="17">
        <v>17609</v>
      </c>
      <c r="E37" s="19">
        <v>45116</v>
      </c>
      <c r="F37" s="20">
        <v>45147</v>
      </c>
      <c r="G37" s="21">
        <v>180557</v>
      </c>
      <c r="H37" s="22">
        <v>0</v>
      </c>
      <c r="I37" s="22">
        <v>0</v>
      </c>
      <c r="J37" s="22">
        <v>180557</v>
      </c>
      <c r="K37" s="23">
        <v>0</v>
      </c>
      <c r="L37" s="22">
        <v>0</v>
      </c>
      <c r="M37" s="22">
        <v>0</v>
      </c>
      <c r="N37" s="22">
        <f t="shared" si="1"/>
        <v>180557</v>
      </c>
      <c r="O37" s="22">
        <f t="shared" si="2"/>
        <v>0</v>
      </c>
      <c r="P37" s="18">
        <v>17609</v>
      </c>
      <c r="Q37" s="24">
        <f t="shared" si="3"/>
        <v>180557</v>
      </c>
      <c r="R37" s="25">
        <f t="shared" si="4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77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165</v>
      </c>
      <c r="D38" s="17">
        <v>17932</v>
      </c>
      <c r="E38" s="19">
        <v>45135</v>
      </c>
      <c r="F38" s="20">
        <v>45147</v>
      </c>
      <c r="G38" s="21">
        <v>19124</v>
      </c>
      <c r="H38" s="22">
        <v>0</v>
      </c>
      <c r="I38" s="22">
        <v>0</v>
      </c>
      <c r="J38" s="22">
        <v>19124</v>
      </c>
      <c r="K38" s="23">
        <v>0</v>
      </c>
      <c r="L38" s="22">
        <v>0</v>
      </c>
      <c r="M38" s="22">
        <v>0</v>
      </c>
      <c r="N38" s="22">
        <f t="shared" si="1"/>
        <v>19124</v>
      </c>
      <c r="O38" s="22">
        <f t="shared" si="2"/>
        <v>0</v>
      </c>
      <c r="P38" s="18">
        <v>17932</v>
      </c>
      <c r="Q38" s="24">
        <f t="shared" si="3"/>
        <v>19124</v>
      </c>
      <c r="R38" s="25">
        <f t="shared" si="4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77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164</v>
      </c>
      <c r="D39" s="17">
        <v>18071</v>
      </c>
      <c r="E39" s="19">
        <v>45144</v>
      </c>
      <c r="F39" s="20">
        <v>45144</v>
      </c>
      <c r="G39" s="21">
        <v>119844</v>
      </c>
      <c r="H39" s="22">
        <v>0</v>
      </c>
      <c r="I39" s="22">
        <v>0</v>
      </c>
      <c r="J39" s="22">
        <v>119844</v>
      </c>
      <c r="K39" s="23">
        <v>0</v>
      </c>
      <c r="L39" s="22">
        <v>0</v>
      </c>
      <c r="M39" s="22">
        <v>0</v>
      </c>
      <c r="N39" s="22">
        <f t="shared" si="1"/>
        <v>119844</v>
      </c>
      <c r="O39" s="22">
        <f t="shared" si="2"/>
        <v>0</v>
      </c>
      <c r="P39" s="18">
        <v>18071</v>
      </c>
      <c r="Q39" s="24">
        <f t="shared" si="3"/>
        <v>119844</v>
      </c>
      <c r="R39" s="25">
        <f t="shared" si="4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77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163</v>
      </c>
      <c r="D40" s="17">
        <v>18338</v>
      </c>
      <c r="E40" s="19">
        <v>45160</v>
      </c>
      <c r="F40" s="20">
        <v>45160</v>
      </c>
      <c r="G40" s="21">
        <v>46386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46386</v>
      </c>
      <c r="P40" s="18">
        <v>18338</v>
      </c>
      <c r="Q40" s="24">
        <f t="shared" si="3"/>
        <v>46386</v>
      </c>
      <c r="R40" s="25">
        <f t="shared" si="4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46386</v>
      </c>
      <c r="Y40" s="17" t="s">
        <v>45</v>
      </c>
      <c r="Z40" s="25">
        <f t="shared" si="5"/>
        <v>46386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110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162</v>
      </c>
      <c r="D41" s="17">
        <v>18399</v>
      </c>
      <c r="E41" s="19">
        <v>45163</v>
      </c>
      <c r="F41" s="20">
        <v>45163</v>
      </c>
      <c r="G41" s="21">
        <v>4607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4607</v>
      </c>
      <c r="P41" s="18">
        <v>18399</v>
      </c>
      <c r="Q41" s="24">
        <f t="shared" si="3"/>
        <v>4607</v>
      </c>
      <c r="R41" s="25">
        <f t="shared" si="4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4607</v>
      </c>
      <c r="Y41" s="17" t="s">
        <v>45</v>
      </c>
      <c r="Z41" s="25">
        <f t="shared" si="5"/>
        <v>4607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110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161</v>
      </c>
      <c r="D42" s="17">
        <v>18975</v>
      </c>
      <c r="E42" s="19">
        <v>45196</v>
      </c>
      <c r="F42" s="20">
        <v>45196</v>
      </c>
      <c r="G42" s="21">
        <v>13142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13142</v>
      </c>
      <c r="P42" s="18">
        <v>0</v>
      </c>
      <c r="Q42" s="24">
        <f t="shared" si="3"/>
        <v>0</v>
      </c>
      <c r="R42" s="25">
        <f t="shared" si="4"/>
        <v>13142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70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160</v>
      </c>
      <c r="D43" s="17">
        <v>19088</v>
      </c>
      <c r="E43" s="19">
        <v>45202</v>
      </c>
      <c r="F43" s="20">
        <v>45202</v>
      </c>
      <c r="G43" s="21">
        <v>46386</v>
      </c>
      <c r="H43" s="22">
        <v>0</v>
      </c>
      <c r="I43" s="22">
        <v>0</v>
      </c>
      <c r="J43" s="22">
        <v>46386</v>
      </c>
      <c r="K43" s="23">
        <v>0</v>
      </c>
      <c r="L43" s="22">
        <v>0</v>
      </c>
      <c r="M43" s="22">
        <v>0</v>
      </c>
      <c r="N43" s="22">
        <f t="shared" si="1"/>
        <v>46386</v>
      </c>
      <c r="O43" s="22">
        <f t="shared" si="2"/>
        <v>0</v>
      </c>
      <c r="P43" s="18">
        <v>19088</v>
      </c>
      <c r="Q43" s="24">
        <f t="shared" si="3"/>
        <v>46386</v>
      </c>
      <c r="R43" s="25">
        <f t="shared" si="4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77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159</v>
      </c>
      <c r="D44" s="17">
        <v>19462</v>
      </c>
      <c r="E44" s="19">
        <v>45226</v>
      </c>
      <c r="F44" s="20">
        <v>45226</v>
      </c>
      <c r="G44" s="21">
        <v>13142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13142</v>
      </c>
      <c r="P44" s="18">
        <v>0</v>
      </c>
      <c r="Q44" s="24">
        <f t="shared" si="3"/>
        <v>0</v>
      </c>
      <c r="R44" s="25">
        <f t="shared" si="4"/>
        <v>13142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70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158</v>
      </c>
      <c r="D45" s="17">
        <v>19503</v>
      </c>
      <c r="E45" s="19">
        <v>45230</v>
      </c>
      <c r="F45" s="20">
        <v>45230</v>
      </c>
      <c r="G45" s="21">
        <v>133425</v>
      </c>
      <c r="H45" s="22">
        <v>0</v>
      </c>
      <c r="I45" s="22">
        <v>0</v>
      </c>
      <c r="J45" s="22">
        <v>133425</v>
      </c>
      <c r="K45" s="23">
        <v>0</v>
      </c>
      <c r="L45" s="22">
        <v>0</v>
      </c>
      <c r="M45" s="22">
        <v>0</v>
      </c>
      <c r="N45" s="22">
        <f t="shared" si="1"/>
        <v>133425</v>
      </c>
      <c r="O45" s="22">
        <f t="shared" si="2"/>
        <v>0</v>
      </c>
      <c r="P45" s="18">
        <v>19503</v>
      </c>
      <c r="Q45" s="24">
        <f t="shared" si="3"/>
        <v>133425</v>
      </c>
      <c r="R45" s="25">
        <f t="shared" si="4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77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157</v>
      </c>
      <c r="D46" s="17">
        <v>20086</v>
      </c>
      <c r="E46" s="19">
        <v>45273</v>
      </c>
      <c r="F46" s="20">
        <v>45273</v>
      </c>
      <c r="G46" s="21">
        <v>146555</v>
      </c>
      <c r="H46" s="22">
        <v>0</v>
      </c>
      <c r="I46" s="22">
        <v>0</v>
      </c>
      <c r="J46" s="22">
        <v>146555</v>
      </c>
      <c r="K46" s="23">
        <v>0</v>
      </c>
      <c r="L46" s="22">
        <v>0</v>
      </c>
      <c r="M46" s="22">
        <v>0</v>
      </c>
      <c r="N46" s="22">
        <f t="shared" si="1"/>
        <v>146555</v>
      </c>
      <c r="O46" s="22">
        <f t="shared" si="2"/>
        <v>0</v>
      </c>
      <c r="P46" s="18">
        <v>20086</v>
      </c>
      <c r="Q46" s="24">
        <f t="shared" si="3"/>
        <v>146555</v>
      </c>
      <c r="R46" s="25">
        <f t="shared" si="4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77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156</v>
      </c>
      <c r="D47" s="17">
        <v>20115</v>
      </c>
      <c r="E47" s="19">
        <v>45274</v>
      </c>
      <c r="F47" s="20">
        <v>45274</v>
      </c>
      <c r="G47" s="21">
        <v>161058</v>
      </c>
      <c r="H47" s="22">
        <v>0</v>
      </c>
      <c r="I47" s="22">
        <v>0</v>
      </c>
      <c r="J47" s="22">
        <v>161058</v>
      </c>
      <c r="K47" s="23">
        <v>0</v>
      </c>
      <c r="L47" s="22">
        <v>0</v>
      </c>
      <c r="M47" s="22">
        <v>0</v>
      </c>
      <c r="N47" s="22">
        <f t="shared" si="1"/>
        <v>161058</v>
      </c>
      <c r="O47" s="22">
        <f t="shared" si="2"/>
        <v>0</v>
      </c>
      <c r="P47" s="18">
        <v>20115</v>
      </c>
      <c r="Q47" s="24">
        <f t="shared" si="3"/>
        <v>161058</v>
      </c>
      <c r="R47" s="25">
        <f t="shared" si="4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77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155</v>
      </c>
      <c r="D48" s="17">
        <v>20800</v>
      </c>
      <c r="E48" s="19">
        <v>45325</v>
      </c>
      <c r="F48" s="20">
        <v>45325</v>
      </c>
      <c r="G48" s="21">
        <v>99589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99589</v>
      </c>
      <c r="P48" s="18">
        <v>20800</v>
      </c>
      <c r="Q48" s="24">
        <f t="shared" si="3"/>
        <v>99589</v>
      </c>
      <c r="R48" s="25">
        <f t="shared" si="4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99589</v>
      </c>
      <c r="Y48" s="17" t="s">
        <v>45</v>
      </c>
      <c r="Z48" s="25">
        <f t="shared" si="5"/>
        <v>99589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110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154</v>
      </c>
      <c r="D49" s="17">
        <v>20831</v>
      </c>
      <c r="E49" s="19">
        <v>45328</v>
      </c>
      <c r="F49" s="20">
        <v>45328</v>
      </c>
      <c r="G49" s="21">
        <v>18077</v>
      </c>
      <c r="H49" s="22">
        <v>0</v>
      </c>
      <c r="I49" s="22">
        <v>0</v>
      </c>
      <c r="J49" s="22">
        <v>18077</v>
      </c>
      <c r="K49" s="23">
        <v>0</v>
      </c>
      <c r="L49" s="22">
        <v>0</v>
      </c>
      <c r="M49" s="22">
        <v>0</v>
      </c>
      <c r="N49" s="22">
        <f t="shared" si="1"/>
        <v>18077</v>
      </c>
      <c r="O49" s="22">
        <f t="shared" si="2"/>
        <v>0</v>
      </c>
      <c r="P49" s="18">
        <v>20831</v>
      </c>
      <c r="Q49" s="24">
        <f t="shared" si="3"/>
        <v>18077</v>
      </c>
      <c r="R49" s="25">
        <f t="shared" si="4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77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153</v>
      </c>
      <c r="D50" s="17">
        <v>20919</v>
      </c>
      <c r="E50" s="19">
        <v>45334</v>
      </c>
      <c r="F50" s="20">
        <v>45334</v>
      </c>
      <c r="G50" s="21">
        <v>8529</v>
      </c>
      <c r="H50" s="22">
        <v>0</v>
      </c>
      <c r="I50" s="22">
        <v>0</v>
      </c>
      <c r="J50" s="22">
        <v>8529</v>
      </c>
      <c r="K50" s="23">
        <v>0</v>
      </c>
      <c r="L50" s="22">
        <v>0</v>
      </c>
      <c r="M50" s="22">
        <v>0</v>
      </c>
      <c r="N50" s="22">
        <f t="shared" si="1"/>
        <v>8529</v>
      </c>
      <c r="O50" s="22">
        <f t="shared" si="2"/>
        <v>0</v>
      </c>
      <c r="P50" s="18">
        <v>20919</v>
      </c>
      <c r="Q50" s="24">
        <f t="shared" si="3"/>
        <v>8529</v>
      </c>
      <c r="R50" s="25">
        <f t="shared" si="4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77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152</v>
      </c>
      <c r="D51" s="17">
        <v>20988</v>
      </c>
      <c r="E51" s="19">
        <v>45340</v>
      </c>
      <c r="F51" s="20">
        <v>45340</v>
      </c>
      <c r="G51" s="21">
        <v>26329</v>
      </c>
      <c r="H51" s="22">
        <v>0</v>
      </c>
      <c r="I51" s="22">
        <v>0</v>
      </c>
      <c r="J51" s="22">
        <v>26218</v>
      </c>
      <c r="K51" s="23">
        <v>0</v>
      </c>
      <c r="L51" s="22">
        <v>0</v>
      </c>
      <c r="M51" s="22">
        <v>0</v>
      </c>
      <c r="N51" s="22">
        <f t="shared" si="1"/>
        <v>26218</v>
      </c>
      <c r="O51" s="22">
        <f t="shared" si="2"/>
        <v>111</v>
      </c>
      <c r="P51" s="18">
        <v>20988</v>
      </c>
      <c r="Q51" s="24">
        <f t="shared" si="3"/>
        <v>26329</v>
      </c>
      <c r="R51" s="25">
        <f t="shared" si="4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111</v>
      </c>
      <c r="Y51" s="17" t="s">
        <v>45</v>
      </c>
      <c r="Z51" s="25">
        <f t="shared" si="5"/>
        <v>111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110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151</v>
      </c>
      <c r="D52" s="17">
        <v>21019</v>
      </c>
      <c r="E52" s="19">
        <v>45342</v>
      </c>
      <c r="F52" s="20">
        <v>45342</v>
      </c>
      <c r="G52" s="21">
        <v>40185</v>
      </c>
      <c r="H52" s="22">
        <v>0</v>
      </c>
      <c r="I52" s="22">
        <v>0</v>
      </c>
      <c r="J52" s="22">
        <v>40185</v>
      </c>
      <c r="K52" s="23">
        <v>0</v>
      </c>
      <c r="L52" s="22">
        <v>0</v>
      </c>
      <c r="M52" s="22">
        <v>0</v>
      </c>
      <c r="N52" s="22">
        <f t="shared" si="1"/>
        <v>40185</v>
      </c>
      <c r="O52" s="22">
        <f t="shared" si="2"/>
        <v>0</v>
      </c>
      <c r="P52" s="18">
        <v>21019</v>
      </c>
      <c r="Q52" s="24">
        <f t="shared" si="3"/>
        <v>40185</v>
      </c>
      <c r="R52" s="25">
        <f t="shared" si="4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77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150</v>
      </c>
      <c r="D53" s="17">
        <v>21068</v>
      </c>
      <c r="E53" s="19">
        <v>45345</v>
      </c>
      <c r="F53" s="20">
        <v>45345</v>
      </c>
      <c r="G53" s="21">
        <v>21283</v>
      </c>
      <c r="H53" s="22">
        <v>0</v>
      </c>
      <c r="I53" s="22">
        <v>0</v>
      </c>
      <c r="J53" s="22">
        <v>21283</v>
      </c>
      <c r="K53" s="23">
        <v>0</v>
      </c>
      <c r="L53" s="22">
        <v>0</v>
      </c>
      <c r="M53" s="22">
        <v>0</v>
      </c>
      <c r="N53" s="22">
        <f t="shared" si="1"/>
        <v>21283</v>
      </c>
      <c r="O53" s="22">
        <f t="shared" si="2"/>
        <v>0</v>
      </c>
      <c r="P53" s="18">
        <v>21068</v>
      </c>
      <c r="Q53" s="24">
        <f t="shared" si="3"/>
        <v>21283</v>
      </c>
      <c r="R53" s="25">
        <f t="shared" si="4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77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149</v>
      </c>
      <c r="D54" s="17">
        <v>21070</v>
      </c>
      <c r="E54" s="19">
        <v>45345</v>
      </c>
      <c r="F54" s="20">
        <v>45345</v>
      </c>
      <c r="G54" s="21">
        <v>135227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135227</v>
      </c>
      <c r="P54" s="18">
        <v>21070</v>
      </c>
      <c r="Q54" s="24">
        <f t="shared" si="3"/>
        <v>135227</v>
      </c>
      <c r="R54" s="25">
        <f t="shared" si="4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135227</v>
      </c>
      <c r="Y54" s="17" t="s">
        <v>45</v>
      </c>
      <c r="Z54" s="25">
        <f t="shared" si="5"/>
        <v>135227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110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148</v>
      </c>
      <c r="D55" s="17">
        <v>21086</v>
      </c>
      <c r="E55" s="19">
        <v>45347</v>
      </c>
      <c r="F55" s="20">
        <v>45347</v>
      </c>
      <c r="G55" s="21">
        <v>108658</v>
      </c>
      <c r="H55" s="22">
        <v>0</v>
      </c>
      <c r="I55" s="22">
        <v>0</v>
      </c>
      <c r="J55" s="22">
        <v>108658</v>
      </c>
      <c r="K55" s="23">
        <v>0</v>
      </c>
      <c r="L55" s="22">
        <v>0</v>
      </c>
      <c r="M55" s="22">
        <v>0</v>
      </c>
      <c r="N55" s="22">
        <f t="shared" si="1"/>
        <v>108658</v>
      </c>
      <c r="O55" s="22">
        <f t="shared" si="2"/>
        <v>0</v>
      </c>
      <c r="P55" s="18">
        <v>21086</v>
      </c>
      <c r="Q55" s="24">
        <f t="shared" si="3"/>
        <v>108658</v>
      </c>
      <c r="R55" s="25">
        <f t="shared" si="4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77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147</v>
      </c>
      <c r="D56" s="17">
        <v>21149</v>
      </c>
      <c r="E56" s="19">
        <v>45352</v>
      </c>
      <c r="F56" s="20">
        <v>45352</v>
      </c>
      <c r="G56" s="21">
        <v>5198</v>
      </c>
      <c r="H56" s="22">
        <v>0</v>
      </c>
      <c r="I56" s="22">
        <v>0</v>
      </c>
      <c r="J56" s="22">
        <v>5198</v>
      </c>
      <c r="K56" s="23">
        <v>0</v>
      </c>
      <c r="L56" s="22">
        <v>0</v>
      </c>
      <c r="M56" s="22">
        <v>0</v>
      </c>
      <c r="N56" s="22">
        <f t="shared" si="1"/>
        <v>5198</v>
      </c>
      <c r="O56" s="22">
        <f t="shared" si="2"/>
        <v>0</v>
      </c>
      <c r="P56" s="18">
        <v>21149</v>
      </c>
      <c r="Q56" s="24">
        <f t="shared" si="3"/>
        <v>5198</v>
      </c>
      <c r="R56" s="25">
        <f t="shared" si="4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77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146</v>
      </c>
      <c r="D57" s="17">
        <v>21197</v>
      </c>
      <c r="E57" s="19">
        <v>45358</v>
      </c>
      <c r="F57" s="20">
        <v>45358</v>
      </c>
      <c r="G57" s="21">
        <v>5196</v>
      </c>
      <c r="H57" s="22">
        <v>0</v>
      </c>
      <c r="I57" s="22">
        <v>0</v>
      </c>
      <c r="J57" s="22">
        <v>5196</v>
      </c>
      <c r="K57" s="23">
        <v>0</v>
      </c>
      <c r="L57" s="22">
        <v>0</v>
      </c>
      <c r="M57" s="22">
        <v>0</v>
      </c>
      <c r="N57" s="22">
        <f t="shared" si="1"/>
        <v>5196</v>
      </c>
      <c r="O57" s="22">
        <f t="shared" si="2"/>
        <v>0</v>
      </c>
      <c r="P57" s="18">
        <v>21197</v>
      </c>
      <c r="Q57" s="24">
        <f t="shared" si="3"/>
        <v>5196</v>
      </c>
      <c r="R57" s="25">
        <f t="shared" si="4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77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145</v>
      </c>
      <c r="D58" s="17">
        <v>21231</v>
      </c>
      <c r="E58" s="19">
        <v>45359</v>
      </c>
      <c r="F58" s="20">
        <v>45359</v>
      </c>
      <c r="G58" s="21">
        <v>25837</v>
      </c>
      <c r="H58" s="22">
        <v>0</v>
      </c>
      <c r="I58" s="22">
        <v>0</v>
      </c>
      <c r="J58" s="22">
        <v>25837</v>
      </c>
      <c r="K58" s="23">
        <v>0</v>
      </c>
      <c r="L58" s="22">
        <v>0</v>
      </c>
      <c r="M58" s="22">
        <v>0</v>
      </c>
      <c r="N58" s="22">
        <f t="shared" si="1"/>
        <v>25837</v>
      </c>
      <c r="O58" s="22">
        <f t="shared" si="2"/>
        <v>0</v>
      </c>
      <c r="P58" s="18">
        <v>21231</v>
      </c>
      <c r="Q58" s="24">
        <f t="shared" si="3"/>
        <v>25837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77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144</v>
      </c>
      <c r="D59" s="17">
        <v>21297</v>
      </c>
      <c r="E59" s="19">
        <v>45364</v>
      </c>
      <c r="F59" s="20">
        <v>45364</v>
      </c>
      <c r="G59" s="21">
        <v>4159</v>
      </c>
      <c r="H59" s="22">
        <v>0</v>
      </c>
      <c r="I59" s="22">
        <v>0</v>
      </c>
      <c r="J59" s="22">
        <v>4159</v>
      </c>
      <c r="K59" s="23">
        <v>0</v>
      </c>
      <c r="L59" s="22">
        <v>0</v>
      </c>
      <c r="M59" s="22">
        <v>0</v>
      </c>
      <c r="N59" s="22">
        <f t="shared" si="1"/>
        <v>4159</v>
      </c>
      <c r="O59" s="22">
        <f t="shared" si="2"/>
        <v>0</v>
      </c>
      <c r="P59" s="18">
        <v>21297</v>
      </c>
      <c r="Q59" s="24">
        <f t="shared" si="3"/>
        <v>4159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77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143</v>
      </c>
      <c r="D60" s="17">
        <v>21294</v>
      </c>
      <c r="E60" s="19">
        <v>45364</v>
      </c>
      <c r="F60" s="20">
        <v>45364</v>
      </c>
      <c r="G60" s="21">
        <v>24933</v>
      </c>
      <c r="H60" s="22">
        <v>0</v>
      </c>
      <c r="I60" s="22">
        <v>0</v>
      </c>
      <c r="J60" s="22">
        <v>24933</v>
      </c>
      <c r="K60" s="23">
        <v>0</v>
      </c>
      <c r="L60" s="22">
        <v>0</v>
      </c>
      <c r="M60" s="22">
        <v>0</v>
      </c>
      <c r="N60" s="22">
        <f t="shared" si="1"/>
        <v>24933</v>
      </c>
      <c r="O60" s="22">
        <f t="shared" si="2"/>
        <v>0</v>
      </c>
      <c r="P60" s="18">
        <v>21294</v>
      </c>
      <c r="Q60" s="24">
        <f t="shared" si="3"/>
        <v>24933</v>
      </c>
      <c r="R60" s="25">
        <f t="shared" si="4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77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142</v>
      </c>
      <c r="D61" s="17">
        <v>21350</v>
      </c>
      <c r="E61" s="19">
        <v>45366</v>
      </c>
      <c r="F61" s="20">
        <v>45366</v>
      </c>
      <c r="G61" s="21">
        <v>33763</v>
      </c>
      <c r="H61" s="22">
        <v>0</v>
      </c>
      <c r="I61" s="22">
        <v>0</v>
      </c>
      <c r="J61" s="22">
        <v>33763</v>
      </c>
      <c r="K61" s="23">
        <v>0</v>
      </c>
      <c r="L61" s="22">
        <v>0</v>
      </c>
      <c r="M61" s="22">
        <v>0</v>
      </c>
      <c r="N61" s="22">
        <f t="shared" si="1"/>
        <v>33763</v>
      </c>
      <c r="O61" s="22">
        <f t="shared" si="2"/>
        <v>0</v>
      </c>
      <c r="P61" s="18">
        <v>21350</v>
      </c>
      <c r="Q61" s="24">
        <f t="shared" si="3"/>
        <v>33763</v>
      </c>
      <c r="R61" s="25">
        <f t="shared" si="4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77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141</v>
      </c>
      <c r="D62" s="17">
        <v>21337</v>
      </c>
      <c r="E62" s="19">
        <v>45366</v>
      </c>
      <c r="F62" s="20">
        <v>45366</v>
      </c>
      <c r="G62" s="21">
        <v>6797</v>
      </c>
      <c r="H62" s="22">
        <v>0</v>
      </c>
      <c r="I62" s="22">
        <v>0</v>
      </c>
      <c r="J62" s="22">
        <v>6797</v>
      </c>
      <c r="K62" s="23">
        <v>0</v>
      </c>
      <c r="L62" s="22">
        <v>0</v>
      </c>
      <c r="M62" s="22">
        <v>0</v>
      </c>
      <c r="N62" s="22">
        <f t="shared" si="1"/>
        <v>6797</v>
      </c>
      <c r="O62" s="22">
        <f t="shared" si="2"/>
        <v>0</v>
      </c>
      <c r="P62" s="18">
        <v>21337</v>
      </c>
      <c r="Q62" s="24">
        <f t="shared" si="3"/>
        <v>6797</v>
      </c>
      <c r="R62" s="25">
        <f t="shared" si="4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77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140</v>
      </c>
      <c r="D63" s="17">
        <v>21361</v>
      </c>
      <c r="E63" s="19">
        <v>45369</v>
      </c>
      <c r="F63" s="20">
        <v>45369</v>
      </c>
      <c r="G63" s="21">
        <v>3594</v>
      </c>
      <c r="H63" s="22">
        <v>0</v>
      </c>
      <c r="I63" s="22">
        <v>0</v>
      </c>
      <c r="J63" s="22">
        <v>3594</v>
      </c>
      <c r="K63" s="23">
        <v>0</v>
      </c>
      <c r="L63" s="22">
        <v>0</v>
      </c>
      <c r="M63" s="22">
        <v>0</v>
      </c>
      <c r="N63" s="22">
        <f t="shared" si="1"/>
        <v>3594</v>
      </c>
      <c r="O63" s="22">
        <f t="shared" si="2"/>
        <v>0</v>
      </c>
      <c r="P63" s="18">
        <v>21361</v>
      </c>
      <c r="Q63" s="24">
        <f t="shared" si="3"/>
        <v>3594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77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139</v>
      </c>
      <c r="D64" s="17">
        <v>21377</v>
      </c>
      <c r="E64" s="19">
        <v>45370</v>
      </c>
      <c r="F64" s="20">
        <v>45370</v>
      </c>
      <c r="G64" s="21">
        <v>5196</v>
      </c>
      <c r="H64" s="22">
        <v>0</v>
      </c>
      <c r="I64" s="22">
        <v>0</v>
      </c>
      <c r="J64" s="22">
        <v>5196</v>
      </c>
      <c r="K64" s="23">
        <v>0</v>
      </c>
      <c r="L64" s="22">
        <v>0</v>
      </c>
      <c r="M64" s="22">
        <v>0</v>
      </c>
      <c r="N64" s="22">
        <f t="shared" si="1"/>
        <v>5196</v>
      </c>
      <c r="O64" s="22">
        <f t="shared" si="2"/>
        <v>0</v>
      </c>
      <c r="P64" s="18">
        <v>21377</v>
      </c>
      <c r="Q64" s="24">
        <f t="shared" si="3"/>
        <v>5196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77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138</v>
      </c>
      <c r="D65" s="17">
        <v>21372</v>
      </c>
      <c r="E65" s="19">
        <v>45370</v>
      </c>
      <c r="F65" s="20">
        <v>45370</v>
      </c>
      <c r="G65" s="21">
        <v>117551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117551</v>
      </c>
      <c r="P65" s="18">
        <v>21372</v>
      </c>
      <c r="Q65" s="24">
        <f t="shared" si="3"/>
        <v>117551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117551</v>
      </c>
      <c r="Y65" s="17" t="s">
        <v>45</v>
      </c>
      <c r="Z65" s="25">
        <f t="shared" si="5"/>
        <v>117551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110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137</v>
      </c>
      <c r="D66" s="17">
        <v>21403</v>
      </c>
      <c r="E66" s="19">
        <v>45371</v>
      </c>
      <c r="F66" s="20">
        <v>45371</v>
      </c>
      <c r="G66" s="21">
        <v>26074</v>
      </c>
      <c r="H66" s="22">
        <v>0</v>
      </c>
      <c r="I66" s="22">
        <v>0</v>
      </c>
      <c r="J66" s="22">
        <v>26074</v>
      </c>
      <c r="K66" s="23">
        <v>0</v>
      </c>
      <c r="L66" s="22">
        <v>0</v>
      </c>
      <c r="M66" s="22">
        <v>0</v>
      </c>
      <c r="N66" s="22">
        <f t="shared" si="1"/>
        <v>26074</v>
      </c>
      <c r="O66" s="22">
        <f t="shared" si="2"/>
        <v>0</v>
      </c>
      <c r="P66" s="18">
        <v>21403</v>
      </c>
      <c r="Q66" s="24">
        <f t="shared" si="3"/>
        <v>26074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77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136</v>
      </c>
      <c r="D67" s="17">
        <v>21398</v>
      </c>
      <c r="E67" s="19">
        <v>45371</v>
      </c>
      <c r="F67" s="20">
        <v>45371</v>
      </c>
      <c r="G67" s="21">
        <v>5198</v>
      </c>
      <c r="H67" s="22">
        <v>0</v>
      </c>
      <c r="I67" s="22">
        <v>0</v>
      </c>
      <c r="J67" s="22">
        <v>5198</v>
      </c>
      <c r="K67" s="23">
        <v>0</v>
      </c>
      <c r="L67" s="22">
        <v>0</v>
      </c>
      <c r="M67" s="22">
        <v>0</v>
      </c>
      <c r="N67" s="22">
        <f t="shared" si="1"/>
        <v>5198</v>
      </c>
      <c r="O67" s="22">
        <f t="shared" si="2"/>
        <v>0</v>
      </c>
      <c r="P67" s="18">
        <v>21398</v>
      </c>
      <c r="Q67" s="24">
        <f t="shared" si="3"/>
        <v>5198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77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135</v>
      </c>
      <c r="D68" s="17">
        <v>21953</v>
      </c>
      <c r="E68" s="19">
        <v>45415</v>
      </c>
      <c r="F68" s="20">
        <v>45415</v>
      </c>
      <c r="G68" s="21">
        <v>5197</v>
      </c>
      <c r="H68" s="22">
        <v>0</v>
      </c>
      <c r="I68" s="22">
        <v>0</v>
      </c>
      <c r="J68" s="22">
        <v>0</v>
      </c>
      <c r="K68" s="23">
        <v>5197</v>
      </c>
      <c r="L68" s="22">
        <v>0</v>
      </c>
      <c r="M68" s="22">
        <v>0</v>
      </c>
      <c r="N68" s="22">
        <f t="shared" si="1"/>
        <v>5197</v>
      </c>
      <c r="O68" s="22">
        <f t="shared" si="2"/>
        <v>0</v>
      </c>
      <c r="P68" s="18">
        <v>21953</v>
      </c>
      <c r="Q68" s="24">
        <f t="shared" si="3"/>
        <v>5197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77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134</v>
      </c>
      <c r="D69" s="17">
        <v>22019</v>
      </c>
      <c r="E69" s="19">
        <v>45419</v>
      </c>
      <c r="F69" s="20">
        <v>45419</v>
      </c>
      <c r="G69" s="21">
        <v>5197</v>
      </c>
      <c r="H69" s="22">
        <v>0</v>
      </c>
      <c r="I69" s="22">
        <v>0</v>
      </c>
      <c r="J69" s="22">
        <v>5197</v>
      </c>
      <c r="K69" s="23">
        <v>0</v>
      </c>
      <c r="L69" s="22">
        <v>0</v>
      </c>
      <c r="M69" s="22">
        <v>0</v>
      </c>
      <c r="N69" s="22">
        <f t="shared" si="1"/>
        <v>5197</v>
      </c>
      <c r="O69" s="22">
        <f t="shared" si="2"/>
        <v>0</v>
      </c>
      <c r="P69" s="18">
        <v>22019</v>
      </c>
      <c r="Q69" s="24">
        <f t="shared" si="3"/>
        <v>5197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77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133</v>
      </c>
      <c r="D70" s="17">
        <v>22137</v>
      </c>
      <c r="E70" s="19">
        <v>45427</v>
      </c>
      <c r="F70" s="20">
        <v>45427</v>
      </c>
      <c r="G70" s="21">
        <v>5199</v>
      </c>
      <c r="H70" s="22">
        <v>0</v>
      </c>
      <c r="I70" s="22">
        <v>0</v>
      </c>
      <c r="J70" s="22">
        <v>0</v>
      </c>
      <c r="K70" s="23">
        <v>5199</v>
      </c>
      <c r="L70" s="22">
        <v>0</v>
      </c>
      <c r="M70" s="22">
        <v>0</v>
      </c>
      <c r="N70" s="22">
        <f t="shared" si="1"/>
        <v>5199</v>
      </c>
      <c r="O70" s="22">
        <f t="shared" si="2"/>
        <v>0</v>
      </c>
      <c r="P70" s="18">
        <v>22137</v>
      </c>
      <c r="Q70" s="24">
        <f t="shared" si="3"/>
        <v>5199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77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132</v>
      </c>
      <c r="D71" s="17">
        <v>22157</v>
      </c>
      <c r="E71" s="19">
        <v>45428</v>
      </c>
      <c r="F71" s="20">
        <v>45428</v>
      </c>
      <c r="G71" s="21">
        <v>768328</v>
      </c>
      <c r="H71" s="22">
        <v>0</v>
      </c>
      <c r="I71" s="22">
        <v>0</v>
      </c>
      <c r="J71" s="22">
        <v>285322</v>
      </c>
      <c r="K71" s="23">
        <v>483006</v>
      </c>
      <c r="L71" s="22">
        <v>0</v>
      </c>
      <c r="M71" s="22">
        <v>0</v>
      </c>
      <c r="N71" s="22">
        <f t="shared" si="1"/>
        <v>768328</v>
      </c>
      <c r="O71" s="22">
        <f t="shared" si="2"/>
        <v>0</v>
      </c>
      <c r="P71" s="18">
        <v>22157</v>
      </c>
      <c r="Q71" s="24">
        <f t="shared" si="3"/>
        <v>768328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77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131</v>
      </c>
      <c r="D72" s="17">
        <v>22388</v>
      </c>
      <c r="E72" s="19">
        <v>45441</v>
      </c>
      <c r="F72" s="20">
        <v>45441</v>
      </c>
      <c r="G72" s="21">
        <v>5197</v>
      </c>
      <c r="H72" s="22">
        <v>0</v>
      </c>
      <c r="I72" s="22">
        <v>0</v>
      </c>
      <c r="J72" s="22">
        <v>5197</v>
      </c>
      <c r="K72" s="23">
        <v>0</v>
      </c>
      <c r="L72" s="22">
        <v>0</v>
      </c>
      <c r="M72" s="22">
        <v>0</v>
      </c>
      <c r="N72" s="22">
        <f t="shared" si="1"/>
        <v>5197</v>
      </c>
      <c r="O72" s="22">
        <f t="shared" si="2"/>
        <v>0</v>
      </c>
      <c r="P72" s="18">
        <v>22388</v>
      </c>
      <c r="Q72" s="24">
        <f t="shared" si="3"/>
        <v>5197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77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130</v>
      </c>
      <c r="D73" s="17">
        <v>22444</v>
      </c>
      <c r="E73" s="19">
        <v>45445</v>
      </c>
      <c r="F73" s="20">
        <v>45445</v>
      </c>
      <c r="G73" s="21">
        <v>64442</v>
      </c>
      <c r="H73" s="22">
        <v>0</v>
      </c>
      <c r="I73" s="22">
        <v>0</v>
      </c>
      <c r="J73" s="22">
        <v>64442</v>
      </c>
      <c r="K73" s="23">
        <v>0</v>
      </c>
      <c r="L73" s="22">
        <v>0</v>
      </c>
      <c r="M73" s="22">
        <v>0</v>
      </c>
      <c r="N73" s="22">
        <f t="shared" si="1"/>
        <v>64442</v>
      </c>
      <c r="O73" s="22">
        <f t="shared" si="2"/>
        <v>0</v>
      </c>
      <c r="P73" s="18">
        <v>22444</v>
      </c>
      <c r="Q73" s="24">
        <f t="shared" si="3"/>
        <v>64442</v>
      </c>
      <c r="R73" s="25">
        <f t="shared" si="4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77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129</v>
      </c>
      <c r="D74" s="17">
        <v>22541</v>
      </c>
      <c r="E74" s="19">
        <v>45451</v>
      </c>
      <c r="F74" s="20">
        <v>45451</v>
      </c>
      <c r="G74" s="21">
        <v>31796</v>
      </c>
      <c r="H74" s="22">
        <v>0</v>
      </c>
      <c r="I74" s="22">
        <v>0</v>
      </c>
      <c r="J74" s="22">
        <v>31796</v>
      </c>
      <c r="K74" s="23">
        <v>0</v>
      </c>
      <c r="L74" s="22">
        <v>0</v>
      </c>
      <c r="M74" s="22">
        <v>0</v>
      </c>
      <c r="N74" s="22">
        <f t="shared" si="1"/>
        <v>31796</v>
      </c>
      <c r="O74" s="22">
        <f t="shared" si="2"/>
        <v>0</v>
      </c>
      <c r="P74" s="18">
        <v>22541</v>
      </c>
      <c r="Q74" s="24">
        <f t="shared" si="3"/>
        <v>31796</v>
      </c>
      <c r="R74" s="25">
        <f t="shared" si="4"/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77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128</v>
      </c>
      <c r="D75" s="17">
        <v>22695</v>
      </c>
      <c r="E75" s="19">
        <v>45460</v>
      </c>
      <c r="F75" s="20">
        <v>45460</v>
      </c>
      <c r="G75" s="21">
        <v>36242</v>
      </c>
      <c r="H75" s="22">
        <v>0</v>
      </c>
      <c r="I75" s="22">
        <v>0</v>
      </c>
      <c r="J75" s="22">
        <v>36242</v>
      </c>
      <c r="K75" s="23">
        <v>0</v>
      </c>
      <c r="L75" s="22">
        <v>0</v>
      </c>
      <c r="M75" s="22">
        <v>0</v>
      </c>
      <c r="N75" s="22">
        <f t="shared" si="8" ref="N75:N138">+SUM(J75:M75)</f>
        <v>36242</v>
      </c>
      <c r="O75" s="22">
        <f t="shared" si="9" ref="O75:O138">+G75-I75-N75</f>
        <v>0</v>
      </c>
      <c r="P75" s="18">
        <v>22695</v>
      </c>
      <c r="Q75" s="24">
        <f t="shared" si="10" ref="Q75:Q138">+IF(P75&gt;0,G75,0)</f>
        <v>36242</v>
      </c>
      <c r="R75" s="25">
        <f t="shared" si="11" ref="R75:R138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f t="shared" si="12" ref="Z75:Z138">+X75-AE75+IF(X75-AE75&lt;-1,-X75+AE75,0)</f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77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127</v>
      </c>
      <c r="D76" s="17">
        <v>22707</v>
      </c>
      <c r="E76" s="19">
        <v>45460</v>
      </c>
      <c r="F76" s="20">
        <v>45460</v>
      </c>
      <c r="G76" s="21">
        <v>23936</v>
      </c>
      <c r="H76" s="22">
        <v>0</v>
      </c>
      <c r="I76" s="22">
        <v>0</v>
      </c>
      <c r="J76" s="22">
        <v>23936</v>
      </c>
      <c r="K76" s="23">
        <v>0</v>
      </c>
      <c r="L76" s="22">
        <v>0</v>
      </c>
      <c r="M76" s="22">
        <v>0</v>
      </c>
      <c r="N76" s="22">
        <f t="shared" si="8"/>
        <v>23936</v>
      </c>
      <c r="O76" s="22">
        <f t="shared" si="9"/>
        <v>0</v>
      </c>
      <c r="P76" s="18">
        <v>22707</v>
      </c>
      <c r="Q76" s="24">
        <f t="shared" si="10"/>
        <v>23936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77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126</v>
      </c>
      <c r="D77" s="17">
        <v>22715</v>
      </c>
      <c r="E77" s="19">
        <v>45461</v>
      </c>
      <c r="F77" s="20">
        <v>45461</v>
      </c>
      <c r="G77" s="21">
        <v>51985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f t="shared" si="8"/>
        <v>0</v>
      </c>
      <c r="O77" s="22">
        <f t="shared" si="9"/>
        <v>51985</v>
      </c>
      <c r="P77" s="18">
        <v>0</v>
      </c>
      <c r="Q77" s="24">
        <f t="shared" si="10"/>
        <v>0</v>
      </c>
      <c r="R77" s="25">
        <f t="shared" si="11"/>
        <v>51985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70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125</v>
      </c>
      <c r="D78" s="17">
        <v>22878</v>
      </c>
      <c r="E78" s="19">
        <v>45470</v>
      </c>
      <c r="F78" s="20">
        <v>45470</v>
      </c>
      <c r="G78" s="21">
        <v>33492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33492</v>
      </c>
      <c r="P78" s="18">
        <v>0</v>
      </c>
      <c r="Q78" s="24">
        <f t="shared" si="10"/>
        <v>0</v>
      </c>
      <c r="R78" s="25">
        <f t="shared" si="11"/>
        <v>33492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70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124</v>
      </c>
      <c r="D79" s="17">
        <v>23060</v>
      </c>
      <c r="E79" s="19">
        <v>45481</v>
      </c>
      <c r="F79" s="20">
        <v>45481</v>
      </c>
      <c r="G79" s="21">
        <v>275946</v>
      </c>
      <c r="H79" s="22">
        <v>0</v>
      </c>
      <c r="I79" s="22">
        <v>0</v>
      </c>
      <c r="J79" s="22">
        <v>275946</v>
      </c>
      <c r="K79" s="23">
        <v>0</v>
      </c>
      <c r="L79" s="22">
        <v>0</v>
      </c>
      <c r="M79" s="22">
        <v>0</v>
      </c>
      <c r="N79" s="22">
        <f t="shared" si="8"/>
        <v>275946</v>
      </c>
      <c r="O79" s="22">
        <f t="shared" si="9"/>
        <v>0</v>
      </c>
      <c r="P79" s="18">
        <v>23060</v>
      </c>
      <c r="Q79" s="24">
        <f t="shared" si="10"/>
        <v>275946</v>
      </c>
      <c r="R79" s="25">
        <f t="shared" si="11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77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123</v>
      </c>
      <c r="D80" s="17">
        <v>23077</v>
      </c>
      <c r="E80" s="19">
        <v>45482</v>
      </c>
      <c r="F80" s="20">
        <v>45482</v>
      </c>
      <c r="G80" s="21">
        <v>308593</v>
      </c>
      <c r="H80" s="22">
        <v>0</v>
      </c>
      <c r="I80" s="22">
        <v>0</v>
      </c>
      <c r="J80" s="22">
        <v>308593</v>
      </c>
      <c r="K80" s="23">
        <v>0</v>
      </c>
      <c r="L80" s="22">
        <v>0</v>
      </c>
      <c r="M80" s="22">
        <v>0</v>
      </c>
      <c r="N80" s="22">
        <f t="shared" si="8"/>
        <v>308593</v>
      </c>
      <c r="O80" s="22">
        <f t="shared" si="9"/>
        <v>0</v>
      </c>
      <c r="P80" s="18">
        <v>23077</v>
      </c>
      <c r="Q80" s="24">
        <f t="shared" si="10"/>
        <v>308593</v>
      </c>
      <c r="R80" s="25">
        <f t="shared" si="11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77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122</v>
      </c>
      <c r="D81" s="17">
        <v>23081</v>
      </c>
      <c r="E81" s="19">
        <v>45482</v>
      </c>
      <c r="F81" s="20">
        <v>45482</v>
      </c>
      <c r="G81" s="21">
        <v>216609</v>
      </c>
      <c r="H81" s="22">
        <v>0</v>
      </c>
      <c r="I81" s="22">
        <v>0</v>
      </c>
      <c r="J81" s="22">
        <v>216609</v>
      </c>
      <c r="K81" s="23">
        <v>0</v>
      </c>
      <c r="L81" s="22">
        <v>0</v>
      </c>
      <c r="M81" s="22">
        <v>0</v>
      </c>
      <c r="N81" s="22">
        <f t="shared" si="8"/>
        <v>216609</v>
      </c>
      <c r="O81" s="22">
        <f t="shared" si="9"/>
        <v>0</v>
      </c>
      <c r="P81" s="18">
        <v>23081</v>
      </c>
      <c r="Q81" s="24">
        <f t="shared" si="10"/>
        <v>216609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77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121</v>
      </c>
      <c r="D82" s="17">
        <v>23220</v>
      </c>
      <c r="E82" s="19">
        <v>45490</v>
      </c>
      <c r="F82" s="20">
        <v>45490</v>
      </c>
      <c r="G82" s="21">
        <v>5206</v>
      </c>
      <c r="H82" s="22">
        <v>0</v>
      </c>
      <c r="I82" s="22">
        <v>0</v>
      </c>
      <c r="J82" s="22">
        <v>5206</v>
      </c>
      <c r="K82" s="23">
        <v>0</v>
      </c>
      <c r="L82" s="22">
        <v>0</v>
      </c>
      <c r="M82" s="22">
        <v>0</v>
      </c>
      <c r="N82" s="22">
        <f t="shared" si="8"/>
        <v>5206</v>
      </c>
      <c r="O82" s="22">
        <f t="shared" si="9"/>
        <v>0</v>
      </c>
      <c r="P82" s="18">
        <v>23220</v>
      </c>
      <c r="Q82" s="24">
        <f t="shared" si="10"/>
        <v>5206</v>
      </c>
      <c r="R82" s="25">
        <f t="shared" si="11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77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120</v>
      </c>
      <c r="D83" s="17">
        <v>23214</v>
      </c>
      <c r="E83" s="19">
        <v>45490</v>
      </c>
      <c r="F83" s="20">
        <v>45490</v>
      </c>
      <c r="G83" s="21">
        <v>180767</v>
      </c>
      <c r="H83" s="22">
        <v>0</v>
      </c>
      <c r="I83" s="22">
        <v>0</v>
      </c>
      <c r="J83" s="22">
        <v>180767</v>
      </c>
      <c r="K83" s="23">
        <v>0</v>
      </c>
      <c r="L83" s="22">
        <v>0</v>
      </c>
      <c r="M83" s="22">
        <v>0</v>
      </c>
      <c r="N83" s="22">
        <f t="shared" si="8"/>
        <v>180767</v>
      </c>
      <c r="O83" s="22">
        <f t="shared" si="9"/>
        <v>0</v>
      </c>
      <c r="P83" s="18">
        <v>23214</v>
      </c>
      <c r="Q83" s="24">
        <f t="shared" si="10"/>
        <v>180767</v>
      </c>
      <c r="R83" s="25">
        <f t="shared" si="11"/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f t="shared" si="13"/>
        <v>0</v>
      </c>
      <c r="AH83" s="24">
        <v>0</v>
      </c>
      <c r="AI83" s="24" t="s">
        <v>77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119</v>
      </c>
      <c r="D84" s="17">
        <v>23306</v>
      </c>
      <c r="E84" s="19">
        <v>45495</v>
      </c>
      <c r="F84" s="20">
        <v>45495</v>
      </c>
      <c r="G84" s="21">
        <v>45519</v>
      </c>
      <c r="H84" s="22">
        <v>0</v>
      </c>
      <c r="I84" s="22">
        <v>0</v>
      </c>
      <c r="J84" s="22">
        <v>0</v>
      </c>
      <c r="K84" s="23">
        <v>45519</v>
      </c>
      <c r="L84" s="22">
        <v>0</v>
      </c>
      <c r="M84" s="22">
        <v>0</v>
      </c>
      <c r="N84" s="22">
        <f t="shared" si="8"/>
        <v>45519</v>
      </c>
      <c r="O84" s="22">
        <f t="shared" si="9"/>
        <v>0</v>
      </c>
      <c r="P84" s="18">
        <v>23306</v>
      </c>
      <c r="Q84" s="24">
        <f t="shared" si="10"/>
        <v>45519</v>
      </c>
      <c r="R84" s="25">
        <f t="shared" si="11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f t="shared" si="13"/>
        <v>0</v>
      </c>
      <c r="AH84" s="24">
        <v>0</v>
      </c>
      <c r="AI84" s="24" t="s">
        <v>77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118</v>
      </c>
      <c r="D85" s="17">
        <v>23346</v>
      </c>
      <c r="E85" s="19">
        <v>45497</v>
      </c>
      <c r="F85" s="20">
        <v>45497</v>
      </c>
      <c r="G85" s="21">
        <v>320914</v>
      </c>
      <c r="H85" s="22">
        <v>0</v>
      </c>
      <c r="I85" s="22">
        <v>0</v>
      </c>
      <c r="J85" s="22">
        <v>320914</v>
      </c>
      <c r="K85" s="23">
        <v>0</v>
      </c>
      <c r="L85" s="22">
        <v>0</v>
      </c>
      <c r="M85" s="22">
        <v>0</v>
      </c>
      <c r="N85" s="22">
        <f t="shared" si="8"/>
        <v>320914</v>
      </c>
      <c r="O85" s="22">
        <f t="shared" si="9"/>
        <v>0</v>
      </c>
      <c r="P85" s="18">
        <v>23346</v>
      </c>
      <c r="Q85" s="24">
        <f t="shared" si="10"/>
        <v>320914</v>
      </c>
      <c r="R85" s="25">
        <f t="shared" si="11"/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f t="shared" si="13"/>
        <v>0</v>
      </c>
      <c r="AH85" s="24">
        <v>0</v>
      </c>
      <c r="AI85" s="24" t="s">
        <v>77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117</v>
      </c>
      <c r="D86" s="17">
        <v>23499</v>
      </c>
      <c r="E86" s="19">
        <v>45504</v>
      </c>
      <c r="F86" s="20">
        <v>45504</v>
      </c>
      <c r="G86" s="21">
        <v>5197</v>
      </c>
      <c r="H86" s="22">
        <v>0</v>
      </c>
      <c r="I86" s="22">
        <v>0</v>
      </c>
      <c r="J86" s="22">
        <v>5197</v>
      </c>
      <c r="K86" s="23">
        <v>0</v>
      </c>
      <c r="L86" s="22">
        <v>0</v>
      </c>
      <c r="M86" s="22">
        <v>0</v>
      </c>
      <c r="N86" s="22">
        <f t="shared" si="8"/>
        <v>5197</v>
      </c>
      <c r="O86" s="22">
        <f t="shared" si="9"/>
        <v>0</v>
      </c>
      <c r="P86" s="18">
        <v>23499</v>
      </c>
      <c r="Q86" s="24">
        <f t="shared" si="10"/>
        <v>5197</v>
      </c>
      <c r="R86" s="25">
        <f t="shared" si="11"/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f t="shared" si="13"/>
        <v>0</v>
      </c>
      <c r="AH86" s="24">
        <v>0</v>
      </c>
      <c r="AI86" s="24" t="s">
        <v>77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116</v>
      </c>
      <c r="D87" s="17">
        <v>24362</v>
      </c>
      <c r="E87" s="19">
        <v>45543</v>
      </c>
      <c r="F87" s="20">
        <v>45575</v>
      </c>
      <c r="G87" s="21">
        <v>41144</v>
      </c>
      <c r="H87" s="22">
        <v>0</v>
      </c>
      <c r="I87" s="22">
        <v>0</v>
      </c>
      <c r="J87" s="22">
        <v>41144</v>
      </c>
      <c r="K87" s="23">
        <v>0</v>
      </c>
      <c r="L87" s="22">
        <v>0</v>
      </c>
      <c r="M87" s="22">
        <v>0</v>
      </c>
      <c r="N87" s="22">
        <f t="shared" si="8"/>
        <v>41144</v>
      </c>
      <c r="O87" s="22">
        <f t="shared" si="9"/>
        <v>0</v>
      </c>
      <c r="P87" s="18">
        <v>24362</v>
      </c>
      <c r="Q87" s="24">
        <f t="shared" si="10"/>
        <v>41144</v>
      </c>
      <c r="R87" s="25">
        <f t="shared" si="11"/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f t="shared" si="13"/>
        <v>0</v>
      </c>
      <c r="AH87" s="24">
        <v>0</v>
      </c>
      <c r="AI87" s="24" t="s">
        <v>77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115</v>
      </c>
      <c r="D88" s="17">
        <v>24523</v>
      </c>
      <c r="E88" s="19">
        <v>45552</v>
      </c>
      <c r="F88" s="20">
        <v>45575</v>
      </c>
      <c r="G88" s="21">
        <v>304433</v>
      </c>
      <c r="H88" s="22">
        <v>0</v>
      </c>
      <c r="I88" s="22">
        <v>0</v>
      </c>
      <c r="J88" s="22">
        <v>158412</v>
      </c>
      <c r="K88" s="23">
        <v>146021</v>
      </c>
      <c r="L88" s="22">
        <v>0</v>
      </c>
      <c r="M88" s="22">
        <v>0</v>
      </c>
      <c r="N88" s="22">
        <f t="shared" si="8"/>
        <v>304433</v>
      </c>
      <c r="O88" s="22">
        <f t="shared" si="9"/>
        <v>0</v>
      </c>
      <c r="P88" s="18">
        <v>24523</v>
      </c>
      <c r="Q88" s="24">
        <f t="shared" si="10"/>
        <v>304433</v>
      </c>
      <c r="R88" s="25">
        <f t="shared" si="11"/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f t="shared" si="13"/>
        <v>0</v>
      </c>
      <c r="AH88" s="24">
        <v>0</v>
      </c>
      <c r="AI88" s="24" t="s">
        <v>77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114</v>
      </c>
      <c r="D89" s="17">
        <v>24532</v>
      </c>
      <c r="E89" s="19">
        <v>45552</v>
      </c>
      <c r="F89" s="20">
        <v>45575</v>
      </c>
      <c r="G89" s="21">
        <v>51985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51985</v>
      </c>
      <c r="P89" s="18">
        <v>24532</v>
      </c>
      <c r="Q89" s="24">
        <f t="shared" si="10"/>
        <v>51985</v>
      </c>
      <c r="R89" s="25">
        <f t="shared" si="11"/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51985</v>
      </c>
      <c r="Y89" s="17" t="s">
        <v>45</v>
      </c>
      <c r="Z89" s="25">
        <f t="shared" si="12"/>
        <v>51985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f t="shared" si="13"/>
        <v>0</v>
      </c>
      <c r="AH89" s="24">
        <v>0</v>
      </c>
      <c r="AI89" s="24" t="s">
        <v>110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113</v>
      </c>
      <c r="D90" s="17">
        <v>24583</v>
      </c>
      <c r="E90" s="19">
        <v>45555</v>
      </c>
      <c r="F90" s="20">
        <v>45575</v>
      </c>
      <c r="G90" s="21">
        <v>31076</v>
      </c>
      <c r="H90" s="22">
        <v>0</v>
      </c>
      <c r="I90" s="22">
        <v>0</v>
      </c>
      <c r="J90" s="22">
        <v>31076</v>
      </c>
      <c r="K90" s="23">
        <v>0</v>
      </c>
      <c r="L90" s="22">
        <v>0</v>
      </c>
      <c r="M90" s="22">
        <v>0</v>
      </c>
      <c r="N90" s="22">
        <f t="shared" si="8"/>
        <v>31076</v>
      </c>
      <c r="O90" s="22">
        <f t="shared" si="9"/>
        <v>0</v>
      </c>
      <c r="P90" s="18">
        <v>24583</v>
      </c>
      <c r="Q90" s="24">
        <f t="shared" si="10"/>
        <v>31076</v>
      </c>
      <c r="R90" s="25">
        <f t="shared" si="11"/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f t="shared" si="13"/>
        <v>0</v>
      </c>
      <c r="AH90" s="24">
        <v>0</v>
      </c>
      <c r="AI90" s="24" t="s">
        <v>77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112</v>
      </c>
      <c r="D91" s="17">
        <v>24696</v>
      </c>
      <c r="E91" s="19">
        <v>45561</v>
      </c>
      <c r="F91" s="20">
        <v>45575</v>
      </c>
      <c r="G91" s="21">
        <v>51985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51985</v>
      </c>
      <c r="P91" s="18">
        <v>24696</v>
      </c>
      <c r="Q91" s="24">
        <f t="shared" si="10"/>
        <v>51985</v>
      </c>
      <c r="R91" s="25">
        <f t="shared" si="11"/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51985</v>
      </c>
      <c r="Y91" s="17" t="s">
        <v>45</v>
      </c>
      <c r="Z91" s="25">
        <f t="shared" si="12"/>
        <v>51985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f t="shared" si="13"/>
        <v>0</v>
      </c>
      <c r="AH91" s="24">
        <v>0</v>
      </c>
      <c r="AI91" s="24" t="s">
        <v>110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111</v>
      </c>
      <c r="D92" s="17">
        <v>24681</v>
      </c>
      <c r="E92" s="19">
        <v>45561</v>
      </c>
      <c r="F92" s="20">
        <v>45575</v>
      </c>
      <c r="G92" s="21">
        <v>14728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14728</v>
      </c>
      <c r="P92" s="18">
        <v>24681</v>
      </c>
      <c r="Q92" s="24">
        <f t="shared" si="10"/>
        <v>14728</v>
      </c>
      <c r="R92" s="25">
        <f t="shared" si="11"/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14728</v>
      </c>
      <c r="Y92" s="17" t="s">
        <v>45</v>
      </c>
      <c r="Z92" s="25">
        <f t="shared" si="12"/>
        <v>14728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f t="shared" si="13"/>
        <v>0</v>
      </c>
      <c r="AH92" s="24">
        <v>0</v>
      </c>
      <c r="AI92" s="24" t="s">
        <v>110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109</v>
      </c>
      <c r="D93" s="17">
        <v>24894</v>
      </c>
      <c r="E93" s="19">
        <v>45563</v>
      </c>
      <c r="F93" s="20">
        <v>45575</v>
      </c>
      <c r="G93" s="21">
        <v>37308</v>
      </c>
      <c r="H93" s="22">
        <v>0</v>
      </c>
      <c r="I93" s="22">
        <v>0</v>
      </c>
      <c r="J93" s="22">
        <v>37308</v>
      </c>
      <c r="K93" s="23">
        <v>0</v>
      </c>
      <c r="L93" s="22">
        <v>0</v>
      </c>
      <c r="M93" s="22">
        <v>0</v>
      </c>
      <c r="N93" s="22">
        <f t="shared" si="8"/>
        <v>37308</v>
      </c>
      <c r="O93" s="22">
        <f t="shared" si="9"/>
        <v>0</v>
      </c>
      <c r="P93" s="18">
        <v>24894</v>
      </c>
      <c r="Q93" s="24">
        <f t="shared" si="10"/>
        <v>37308</v>
      </c>
      <c r="R93" s="25">
        <f t="shared" si="11"/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f t="shared" si="13"/>
        <v>0</v>
      </c>
      <c r="AH93" s="24">
        <v>0</v>
      </c>
      <c r="AI93" s="24" t="s">
        <v>77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108</v>
      </c>
      <c r="D94" s="17">
        <v>25425</v>
      </c>
      <c r="E94" s="19">
        <v>45586</v>
      </c>
      <c r="F94" s="20">
        <v>45608</v>
      </c>
      <c r="G94" s="21">
        <v>50890</v>
      </c>
      <c r="H94" s="22">
        <v>0</v>
      </c>
      <c r="I94" s="22">
        <v>0</v>
      </c>
      <c r="J94" s="22">
        <v>50890</v>
      </c>
      <c r="K94" s="23">
        <v>0</v>
      </c>
      <c r="L94" s="22">
        <v>0</v>
      </c>
      <c r="M94" s="22">
        <v>0</v>
      </c>
      <c r="N94" s="22">
        <f t="shared" si="8"/>
        <v>50890</v>
      </c>
      <c r="O94" s="22">
        <f t="shared" si="9"/>
        <v>0</v>
      </c>
      <c r="P94" s="18">
        <v>25425</v>
      </c>
      <c r="Q94" s="24">
        <f t="shared" si="10"/>
        <v>50890</v>
      </c>
      <c r="R94" s="25">
        <f t="shared" si="11"/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f t="shared" si="13"/>
        <v>0</v>
      </c>
      <c r="AH94" s="24">
        <v>0</v>
      </c>
      <c r="AI94" s="24" t="s">
        <v>77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107</v>
      </c>
      <c r="D95" s="17">
        <v>25426</v>
      </c>
      <c r="E95" s="19">
        <v>45586</v>
      </c>
      <c r="F95" s="20">
        <v>45608</v>
      </c>
      <c r="G95" s="21">
        <v>26582</v>
      </c>
      <c r="H95" s="22">
        <v>0</v>
      </c>
      <c r="I95" s="22">
        <v>0</v>
      </c>
      <c r="J95" s="22">
        <v>26582</v>
      </c>
      <c r="K95" s="23">
        <v>0</v>
      </c>
      <c r="L95" s="22">
        <v>0</v>
      </c>
      <c r="M95" s="22">
        <v>0</v>
      </c>
      <c r="N95" s="22">
        <f t="shared" si="8"/>
        <v>26582</v>
      </c>
      <c r="O95" s="22">
        <f t="shared" si="9"/>
        <v>0</v>
      </c>
      <c r="P95" s="18">
        <v>25426</v>
      </c>
      <c r="Q95" s="24">
        <f t="shared" si="10"/>
        <v>26582</v>
      </c>
      <c r="R95" s="25">
        <f t="shared" si="11"/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f t="shared" si="13"/>
        <v>0</v>
      </c>
      <c r="AH95" s="24">
        <v>0</v>
      </c>
      <c r="AI95" s="24" t="s">
        <v>77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106</v>
      </c>
      <c r="D96" s="17">
        <v>25468</v>
      </c>
      <c r="E96" s="19">
        <v>45589</v>
      </c>
      <c r="F96" s="20">
        <v>45608</v>
      </c>
      <c r="G96" s="21">
        <v>19825</v>
      </c>
      <c r="H96" s="22">
        <v>0</v>
      </c>
      <c r="I96" s="22">
        <v>0</v>
      </c>
      <c r="J96" s="22">
        <v>0</v>
      </c>
      <c r="K96" s="23">
        <v>19825</v>
      </c>
      <c r="L96" s="22">
        <v>0</v>
      </c>
      <c r="M96" s="22">
        <v>0</v>
      </c>
      <c r="N96" s="22">
        <f t="shared" si="8"/>
        <v>19825</v>
      </c>
      <c r="O96" s="22">
        <f t="shared" si="9"/>
        <v>0</v>
      </c>
      <c r="P96" s="18">
        <v>25468</v>
      </c>
      <c r="Q96" s="24">
        <f t="shared" si="10"/>
        <v>19825</v>
      </c>
      <c r="R96" s="25">
        <f t="shared" si="11"/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f t="shared" si="13"/>
        <v>0</v>
      </c>
      <c r="AH96" s="24">
        <v>0</v>
      </c>
      <c r="AI96" s="24" t="s">
        <v>77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105</v>
      </c>
      <c r="D97" s="17">
        <v>25708</v>
      </c>
      <c r="E97" s="19">
        <v>45604</v>
      </c>
      <c r="F97" s="20">
        <v>45604</v>
      </c>
      <c r="G97" s="21">
        <v>42673</v>
      </c>
      <c r="H97" s="22">
        <v>0</v>
      </c>
      <c r="I97" s="22">
        <v>0</v>
      </c>
      <c r="J97" s="22">
        <v>42673</v>
      </c>
      <c r="K97" s="23">
        <v>0</v>
      </c>
      <c r="L97" s="22">
        <v>0</v>
      </c>
      <c r="M97" s="22">
        <v>0</v>
      </c>
      <c r="N97" s="22">
        <f t="shared" si="8"/>
        <v>42673</v>
      </c>
      <c r="O97" s="22">
        <f t="shared" si="9"/>
        <v>0</v>
      </c>
      <c r="P97" s="18">
        <v>25708</v>
      </c>
      <c r="Q97" s="24">
        <f t="shared" si="10"/>
        <v>42673</v>
      </c>
      <c r="R97" s="25">
        <f t="shared" si="11"/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f t="shared" si="13"/>
        <v>0</v>
      </c>
      <c r="AH97" s="24">
        <v>0</v>
      </c>
      <c r="AI97" s="24" t="s">
        <v>77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104</v>
      </c>
      <c r="D98" s="17">
        <v>25721</v>
      </c>
      <c r="E98" s="19">
        <v>45605</v>
      </c>
      <c r="F98" s="20">
        <v>45605</v>
      </c>
      <c r="G98" s="21">
        <v>115266</v>
      </c>
      <c r="H98" s="22">
        <v>0</v>
      </c>
      <c r="I98" s="22">
        <v>0</v>
      </c>
      <c r="J98" s="22">
        <v>115266</v>
      </c>
      <c r="K98" s="23">
        <v>0</v>
      </c>
      <c r="L98" s="22">
        <v>0</v>
      </c>
      <c r="M98" s="22">
        <v>0</v>
      </c>
      <c r="N98" s="22">
        <f t="shared" si="8"/>
        <v>115266</v>
      </c>
      <c r="O98" s="22">
        <f t="shared" si="9"/>
        <v>0</v>
      </c>
      <c r="P98" s="18">
        <v>25721</v>
      </c>
      <c r="Q98" s="24">
        <f t="shared" si="10"/>
        <v>115266</v>
      </c>
      <c r="R98" s="25">
        <f t="shared" si="11"/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f t="shared" si="13"/>
        <v>0</v>
      </c>
      <c r="AH98" s="24">
        <v>0</v>
      </c>
      <c r="AI98" s="24" t="s">
        <v>77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103</v>
      </c>
      <c r="D99" s="17">
        <v>25723</v>
      </c>
      <c r="E99" s="19">
        <v>45606</v>
      </c>
      <c r="F99" s="20">
        <v>45606</v>
      </c>
      <c r="G99" s="21">
        <v>30958</v>
      </c>
      <c r="H99" s="22">
        <v>0</v>
      </c>
      <c r="I99" s="22">
        <v>0</v>
      </c>
      <c r="J99" s="22">
        <v>30958</v>
      </c>
      <c r="K99" s="23">
        <v>0</v>
      </c>
      <c r="L99" s="22">
        <v>0</v>
      </c>
      <c r="M99" s="22">
        <v>0</v>
      </c>
      <c r="N99" s="22">
        <f t="shared" si="8"/>
        <v>30958</v>
      </c>
      <c r="O99" s="22">
        <f t="shared" si="9"/>
        <v>0</v>
      </c>
      <c r="P99" s="18">
        <v>25723</v>
      </c>
      <c r="Q99" s="24">
        <f t="shared" si="10"/>
        <v>30958</v>
      </c>
      <c r="R99" s="25">
        <f t="shared" si="11"/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f t="shared" si="13"/>
        <v>0</v>
      </c>
      <c r="AH99" s="24">
        <v>0</v>
      </c>
      <c r="AI99" s="24" t="s">
        <v>77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102</v>
      </c>
      <c r="D100" s="17">
        <v>25797</v>
      </c>
      <c r="E100" s="19">
        <v>45610</v>
      </c>
      <c r="F100" s="20">
        <v>45610</v>
      </c>
      <c r="G100" s="21">
        <v>124458</v>
      </c>
      <c r="H100" s="22">
        <v>0</v>
      </c>
      <c r="I100" s="22">
        <v>0</v>
      </c>
      <c r="J100" s="22">
        <v>124458</v>
      </c>
      <c r="K100" s="23">
        <v>0</v>
      </c>
      <c r="L100" s="22">
        <v>0</v>
      </c>
      <c r="M100" s="22">
        <v>0</v>
      </c>
      <c r="N100" s="22">
        <f t="shared" si="8"/>
        <v>124458</v>
      </c>
      <c r="O100" s="22">
        <f t="shared" si="9"/>
        <v>0</v>
      </c>
      <c r="P100" s="18">
        <v>25797</v>
      </c>
      <c r="Q100" s="24">
        <f t="shared" si="10"/>
        <v>124458</v>
      </c>
      <c r="R100" s="25">
        <f t="shared" si="11"/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f t="shared" si="13"/>
        <v>0</v>
      </c>
      <c r="AH100" s="24">
        <v>0</v>
      </c>
      <c r="AI100" s="24" t="s">
        <v>77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101</v>
      </c>
      <c r="D101" s="17">
        <v>25988</v>
      </c>
      <c r="E101" s="19">
        <v>45620</v>
      </c>
      <c r="F101" s="20">
        <v>45620</v>
      </c>
      <c r="G101" s="21">
        <v>134947</v>
      </c>
      <c r="H101" s="22">
        <v>0</v>
      </c>
      <c r="I101" s="22">
        <v>0</v>
      </c>
      <c r="J101" s="22">
        <v>134947</v>
      </c>
      <c r="K101" s="23">
        <v>0</v>
      </c>
      <c r="L101" s="22">
        <v>0</v>
      </c>
      <c r="M101" s="22">
        <v>0</v>
      </c>
      <c r="N101" s="22">
        <f t="shared" si="8"/>
        <v>134947</v>
      </c>
      <c r="O101" s="22">
        <f t="shared" si="9"/>
        <v>0</v>
      </c>
      <c r="P101" s="18">
        <v>25988</v>
      </c>
      <c r="Q101" s="24">
        <f t="shared" si="10"/>
        <v>134947</v>
      </c>
      <c r="R101" s="25">
        <f t="shared" si="11"/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f t="shared" si="13"/>
        <v>0</v>
      </c>
      <c r="AH101" s="24">
        <v>0</v>
      </c>
      <c r="AI101" s="24" t="s">
        <v>77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100</v>
      </c>
      <c r="D102" s="17">
        <v>24289</v>
      </c>
      <c r="E102" s="19">
        <v>45626</v>
      </c>
      <c r="F102" s="20">
        <v>45626</v>
      </c>
      <c r="G102" s="21">
        <v>39461</v>
      </c>
      <c r="H102" s="22">
        <v>0</v>
      </c>
      <c r="I102" s="22">
        <v>0</v>
      </c>
      <c r="J102" s="22">
        <v>39461</v>
      </c>
      <c r="K102" s="23">
        <v>0</v>
      </c>
      <c r="L102" s="22">
        <v>0</v>
      </c>
      <c r="M102" s="22">
        <v>0</v>
      </c>
      <c r="N102" s="22">
        <f t="shared" si="8"/>
        <v>39461</v>
      </c>
      <c r="O102" s="22">
        <f t="shared" si="9"/>
        <v>0</v>
      </c>
      <c r="P102" s="18">
        <v>24289</v>
      </c>
      <c r="Q102" s="24">
        <f t="shared" si="10"/>
        <v>39461</v>
      </c>
      <c r="R102" s="25">
        <f t="shared" si="11"/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f t="shared" si="13"/>
        <v>0</v>
      </c>
      <c r="AH102" s="24">
        <v>0</v>
      </c>
      <c r="AI102" s="24" t="s">
        <v>77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99</v>
      </c>
      <c r="D103" s="17">
        <v>26108</v>
      </c>
      <c r="E103" s="19">
        <v>45626</v>
      </c>
      <c r="F103" s="20">
        <v>45626</v>
      </c>
      <c r="G103" s="21">
        <v>20901</v>
      </c>
      <c r="H103" s="22">
        <v>0</v>
      </c>
      <c r="I103" s="22">
        <v>0</v>
      </c>
      <c r="J103" s="22">
        <v>20901</v>
      </c>
      <c r="K103" s="23">
        <v>0</v>
      </c>
      <c r="L103" s="22">
        <v>0</v>
      </c>
      <c r="M103" s="22">
        <v>0</v>
      </c>
      <c r="N103" s="22">
        <f t="shared" si="8"/>
        <v>20901</v>
      </c>
      <c r="O103" s="22">
        <f t="shared" si="9"/>
        <v>0</v>
      </c>
      <c r="P103" s="18">
        <v>26108</v>
      </c>
      <c r="Q103" s="24">
        <f t="shared" si="10"/>
        <v>20901</v>
      </c>
      <c r="R103" s="25">
        <f t="shared" si="11"/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f t="shared" si="13"/>
        <v>0</v>
      </c>
      <c r="AH103" s="24">
        <v>0</v>
      </c>
      <c r="AI103" s="24" t="s">
        <v>77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98</v>
      </c>
      <c r="D104" s="17">
        <v>26123</v>
      </c>
      <c r="E104" s="19">
        <v>45627</v>
      </c>
      <c r="F104" s="20">
        <v>45627</v>
      </c>
      <c r="G104" s="21">
        <v>23881</v>
      </c>
      <c r="H104" s="22">
        <v>0</v>
      </c>
      <c r="I104" s="22">
        <v>0</v>
      </c>
      <c r="J104" s="22">
        <v>23881</v>
      </c>
      <c r="K104" s="23">
        <v>0</v>
      </c>
      <c r="L104" s="22">
        <v>0</v>
      </c>
      <c r="M104" s="22">
        <v>0</v>
      </c>
      <c r="N104" s="22">
        <f t="shared" si="8"/>
        <v>23881</v>
      </c>
      <c r="O104" s="22">
        <f t="shared" si="9"/>
        <v>0</v>
      </c>
      <c r="P104" s="18">
        <v>26123</v>
      </c>
      <c r="Q104" s="24">
        <f t="shared" si="10"/>
        <v>23881</v>
      </c>
      <c r="R104" s="25">
        <f t="shared" si="11"/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f t="shared" si="13"/>
        <v>0</v>
      </c>
      <c r="AH104" s="24">
        <v>0</v>
      </c>
      <c r="AI104" s="24" t="s">
        <v>77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97</v>
      </c>
      <c r="D105" s="17">
        <v>26261</v>
      </c>
      <c r="E105" s="19">
        <v>45636</v>
      </c>
      <c r="F105" s="20">
        <v>45636</v>
      </c>
      <c r="G105" s="21">
        <v>95217</v>
      </c>
      <c r="H105" s="22">
        <v>0</v>
      </c>
      <c r="I105" s="22">
        <v>0</v>
      </c>
      <c r="J105" s="22">
        <v>95217</v>
      </c>
      <c r="K105" s="23">
        <v>0</v>
      </c>
      <c r="L105" s="22">
        <v>0</v>
      </c>
      <c r="M105" s="22">
        <v>0</v>
      </c>
      <c r="N105" s="22">
        <f t="shared" si="8"/>
        <v>95217</v>
      </c>
      <c r="O105" s="22">
        <f t="shared" si="9"/>
        <v>0</v>
      </c>
      <c r="P105" s="18">
        <v>26261</v>
      </c>
      <c r="Q105" s="24">
        <f t="shared" si="10"/>
        <v>95217</v>
      </c>
      <c r="R105" s="25">
        <f t="shared" si="11"/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f t="shared" si="13"/>
        <v>0</v>
      </c>
      <c r="AH105" s="24">
        <v>0</v>
      </c>
      <c r="AI105" s="24" t="s">
        <v>77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96</v>
      </c>
      <c r="D106" s="17">
        <v>26397</v>
      </c>
      <c r="E106" s="19">
        <v>45645</v>
      </c>
      <c r="F106" s="20">
        <v>45645</v>
      </c>
      <c r="G106" s="21">
        <v>1530</v>
      </c>
      <c r="H106" s="22">
        <v>0</v>
      </c>
      <c r="I106" s="22">
        <v>0</v>
      </c>
      <c r="J106" s="22">
        <v>1530</v>
      </c>
      <c r="K106" s="23">
        <v>0</v>
      </c>
      <c r="L106" s="22">
        <v>0</v>
      </c>
      <c r="M106" s="22">
        <v>0</v>
      </c>
      <c r="N106" s="22">
        <f t="shared" si="8"/>
        <v>1530</v>
      </c>
      <c r="O106" s="22">
        <f t="shared" si="9"/>
        <v>0</v>
      </c>
      <c r="P106" s="18">
        <v>26397</v>
      </c>
      <c r="Q106" s="24">
        <f t="shared" si="10"/>
        <v>1530</v>
      </c>
      <c r="R106" s="25">
        <f t="shared" si="11"/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f t="shared" si="13"/>
        <v>0</v>
      </c>
      <c r="AH106" s="24">
        <v>0</v>
      </c>
      <c r="AI106" s="24" t="s">
        <v>77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95</v>
      </c>
      <c r="D107" s="17">
        <v>26403</v>
      </c>
      <c r="E107" s="19">
        <v>45645</v>
      </c>
      <c r="F107" s="20">
        <v>45645</v>
      </c>
      <c r="G107" s="21">
        <v>21088</v>
      </c>
      <c r="H107" s="22">
        <v>0</v>
      </c>
      <c r="I107" s="22">
        <v>0</v>
      </c>
      <c r="J107" s="22">
        <v>21088</v>
      </c>
      <c r="K107" s="23">
        <v>0</v>
      </c>
      <c r="L107" s="22">
        <v>0</v>
      </c>
      <c r="M107" s="22">
        <v>0</v>
      </c>
      <c r="N107" s="22">
        <f t="shared" si="8"/>
        <v>21088</v>
      </c>
      <c r="O107" s="22">
        <f t="shared" si="9"/>
        <v>0</v>
      </c>
      <c r="P107" s="18">
        <v>26403</v>
      </c>
      <c r="Q107" s="24">
        <f t="shared" si="10"/>
        <v>21088</v>
      </c>
      <c r="R107" s="25">
        <f t="shared" si="11"/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f t="shared" si="13"/>
        <v>0</v>
      </c>
      <c r="AH107" s="24">
        <v>0</v>
      </c>
      <c r="AI107" s="24" t="s">
        <v>77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94</v>
      </c>
      <c r="D108" s="17">
        <v>26411</v>
      </c>
      <c r="E108" s="19">
        <v>45645</v>
      </c>
      <c r="F108" s="20">
        <v>45645</v>
      </c>
      <c r="G108" s="21">
        <v>24108</v>
      </c>
      <c r="H108" s="22">
        <v>0</v>
      </c>
      <c r="I108" s="22">
        <v>0</v>
      </c>
      <c r="J108" s="22">
        <v>24108</v>
      </c>
      <c r="K108" s="23">
        <v>0</v>
      </c>
      <c r="L108" s="22">
        <v>0</v>
      </c>
      <c r="M108" s="22">
        <v>0</v>
      </c>
      <c r="N108" s="22">
        <f t="shared" si="8"/>
        <v>24108</v>
      </c>
      <c r="O108" s="22">
        <f t="shared" si="9"/>
        <v>0</v>
      </c>
      <c r="P108" s="18">
        <v>26411</v>
      </c>
      <c r="Q108" s="24">
        <f t="shared" si="10"/>
        <v>24108</v>
      </c>
      <c r="R108" s="25">
        <f t="shared" si="11"/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f t="shared" si="13"/>
        <v>0</v>
      </c>
      <c r="AH108" s="24">
        <v>0</v>
      </c>
      <c r="AI108" s="24" t="s">
        <v>77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93</v>
      </c>
      <c r="D109" s="17">
        <v>26450</v>
      </c>
      <c r="E109" s="19">
        <v>45648</v>
      </c>
      <c r="F109" s="20">
        <v>45648</v>
      </c>
      <c r="G109" s="21">
        <v>81398</v>
      </c>
      <c r="H109" s="22">
        <v>0</v>
      </c>
      <c r="I109" s="22">
        <v>0</v>
      </c>
      <c r="J109" s="22">
        <v>81398</v>
      </c>
      <c r="K109" s="23">
        <v>0</v>
      </c>
      <c r="L109" s="22">
        <v>0</v>
      </c>
      <c r="M109" s="22">
        <v>0</v>
      </c>
      <c r="N109" s="22">
        <f t="shared" si="8"/>
        <v>81398</v>
      </c>
      <c r="O109" s="22">
        <f t="shared" si="9"/>
        <v>0</v>
      </c>
      <c r="P109" s="18">
        <v>26450</v>
      </c>
      <c r="Q109" s="24">
        <f t="shared" si="10"/>
        <v>81398</v>
      </c>
      <c r="R109" s="25">
        <f t="shared" si="11"/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f t="shared" si="13"/>
        <v>0</v>
      </c>
      <c r="AH109" s="24">
        <v>0</v>
      </c>
      <c r="AI109" s="24" t="s">
        <v>77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92</v>
      </c>
      <c r="D110" s="17">
        <v>26500</v>
      </c>
      <c r="E110" s="19">
        <v>45652</v>
      </c>
      <c r="F110" s="20">
        <v>45652</v>
      </c>
      <c r="G110" s="21">
        <v>21613</v>
      </c>
      <c r="H110" s="22">
        <v>0</v>
      </c>
      <c r="I110" s="22">
        <v>0</v>
      </c>
      <c r="J110" s="22">
        <v>21613</v>
      </c>
      <c r="K110" s="23">
        <v>0</v>
      </c>
      <c r="L110" s="22">
        <v>0</v>
      </c>
      <c r="M110" s="22">
        <v>0</v>
      </c>
      <c r="N110" s="22">
        <f t="shared" si="8"/>
        <v>21613</v>
      </c>
      <c r="O110" s="22">
        <f t="shared" si="9"/>
        <v>0</v>
      </c>
      <c r="P110" s="18">
        <v>26500</v>
      </c>
      <c r="Q110" s="24">
        <f t="shared" si="10"/>
        <v>21613</v>
      </c>
      <c r="R110" s="25">
        <f t="shared" si="11"/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f t="shared" si="13"/>
        <v>0</v>
      </c>
      <c r="AH110" s="24">
        <v>0</v>
      </c>
      <c r="AI110" s="24" t="s">
        <v>77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91</v>
      </c>
      <c r="D111" s="17">
        <v>26637</v>
      </c>
      <c r="E111" s="19">
        <v>45665</v>
      </c>
      <c r="F111" s="20">
        <v>45699</v>
      </c>
      <c r="G111" s="21">
        <v>648</v>
      </c>
      <c r="H111" s="22">
        <v>0</v>
      </c>
      <c r="I111" s="22">
        <v>0</v>
      </c>
      <c r="J111" s="22">
        <v>648</v>
      </c>
      <c r="K111" s="23">
        <v>0</v>
      </c>
      <c r="L111" s="22">
        <v>0</v>
      </c>
      <c r="M111" s="22">
        <v>0</v>
      </c>
      <c r="N111" s="22">
        <f t="shared" si="8"/>
        <v>648</v>
      </c>
      <c r="O111" s="22">
        <f t="shared" si="9"/>
        <v>0</v>
      </c>
      <c r="P111" s="18">
        <v>26637</v>
      </c>
      <c r="Q111" s="24">
        <f t="shared" si="10"/>
        <v>648</v>
      </c>
      <c r="R111" s="25">
        <f t="shared" si="11"/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f t="shared" si="13"/>
        <v>0</v>
      </c>
      <c r="AH111" s="24">
        <v>0</v>
      </c>
      <c r="AI111" s="24" t="s">
        <v>77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90</v>
      </c>
      <c r="D112" s="17">
        <v>26700</v>
      </c>
      <c r="E112" s="19">
        <v>45667</v>
      </c>
      <c r="F112" s="20">
        <v>45699</v>
      </c>
      <c r="G112" s="21">
        <v>9297</v>
      </c>
      <c r="H112" s="22">
        <v>0</v>
      </c>
      <c r="I112" s="22">
        <v>0</v>
      </c>
      <c r="J112" s="22">
        <v>9297</v>
      </c>
      <c r="K112" s="23">
        <v>0</v>
      </c>
      <c r="L112" s="22">
        <v>0</v>
      </c>
      <c r="M112" s="22">
        <v>0</v>
      </c>
      <c r="N112" s="22">
        <f t="shared" si="8"/>
        <v>9297</v>
      </c>
      <c r="O112" s="22">
        <f t="shared" si="9"/>
        <v>0</v>
      </c>
      <c r="P112" s="18">
        <v>26700</v>
      </c>
      <c r="Q112" s="24">
        <f t="shared" si="10"/>
        <v>9297</v>
      </c>
      <c r="R112" s="25">
        <f t="shared" si="11"/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f t="shared" si="13"/>
        <v>0</v>
      </c>
      <c r="AH112" s="24">
        <v>0</v>
      </c>
      <c r="AI112" s="24" t="s">
        <v>77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89</v>
      </c>
      <c r="D113" s="17">
        <v>26716</v>
      </c>
      <c r="E113" s="19">
        <v>45669</v>
      </c>
      <c r="F113" s="20">
        <v>45699</v>
      </c>
      <c r="G113" s="21">
        <v>182188</v>
      </c>
      <c r="H113" s="22">
        <v>0</v>
      </c>
      <c r="I113" s="22">
        <v>0</v>
      </c>
      <c r="J113" s="22">
        <v>182188</v>
      </c>
      <c r="K113" s="23">
        <v>0</v>
      </c>
      <c r="L113" s="22">
        <v>0</v>
      </c>
      <c r="M113" s="22">
        <v>0</v>
      </c>
      <c r="N113" s="22">
        <f t="shared" si="8"/>
        <v>182188</v>
      </c>
      <c r="O113" s="22">
        <f t="shared" si="9"/>
        <v>0</v>
      </c>
      <c r="P113" s="18">
        <v>26716</v>
      </c>
      <c r="Q113" s="24">
        <f t="shared" si="10"/>
        <v>182188</v>
      </c>
      <c r="R113" s="25">
        <f t="shared" si="11"/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f t="shared" si="13"/>
        <v>0</v>
      </c>
      <c r="AH113" s="24">
        <v>0</v>
      </c>
      <c r="AI113" s="24" t="s">
        <v>77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88</v>
      </c>
      <c r="D114" s="17">
        <v>26725</v>
      </c>
      <c r="E114" s="19">
        <v>45669</v>
      </c>
      <c r="F114" s="20">
        <v>45699</v>
      </c>
      <c r="G114" s="21">
        <v>24255</v>
      </c>
      <c r="H114" s="22">
        <v>0</v>
      </c>
      <c r="I114" s="22">
        <v>0</v>
      </c>
      <c r="J114" s="22">
        <v>24255</v>
      </c>
      <c r="K114" s="23">
        <v>0</v>
      </c>
      <c r="L114" s="22">
        <v>0</v>
      </c>
      <c r="M114" s="22">
        <v>0</v>
      </c>
      <c r="N114" s="22">
        <f t="shared" si="8"/>
        <v>24255</v>
      </c>
      <c r="O114" s="22">
        <f t="shared" si="9"/>
        <v>0</v>
      </c>
      <c r="P114" s="18">
        <v>26725</v>
      </c>
      <c r="Q114" s="24">
        <f t="shared" si="10"/>
        <v>24255</v>
      </c>
      <c r="R114" s="25">
        <f t="shared" si="11"/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f t="shared" si="13"/>
        <v>0</v>
      </c>
      <c r="AH114" s="24">
        <v>0</v>
      </c>
      <c r="AI114" s="24" t="s">
        <v>77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87</v>
      </c>
      <c r="D115" s="17">
        <v>26848</v>
      </c>
      <c r="E115" s="19">
        <v>45674</v>
      </c>
      <c r="F115" s="20">
        <v>45699</v>
      </c>
      <c r="G115" s="21">
        <v>7921</v>
      </c>
      <c r="H115" s="22">
        <v>0</v>
      </c>
      <c r="I115" s="22">
        <v>0</v>
      </c>
      <c r="J115" s="22">
        <v>7921</v>
      </c>
      <c r="K115" s="23">
        <v>0</v>
      </c>
      <c r="L115" s="22">
        <v>0</v>
      </c>
      <c r="M115" s="22">
        <v>0</v>
      </c>
      <c r="N115" s="22">
        <f t="shared" si="8"/>
        <v>7921</v>
      </c>
      <c r="O115" s="22">
        <f t="shared" si="9"/>
        <v>0</v>
      </c>
      <c r="P115" s="18">
        <v>26848</v>
      </c>
      <c r="Q115" s="24">
        <f t="shared" si="10"/>
        <v>7921</v>
      </c>
      <c r="R115" s="25">
        <f t="shared" si="11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f t="shared" si="13"/>
        <v>0</v>
      </c>
      <c r="AH115" s="24">
        <v>0</v>
      </c>
      <c r="AI115" s="24" t="s">
        <v>77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86</v>
      </c>
      <c r="D116" s="17">
        <v>26881</v>
      </c>
      <c r="E116" s="19">
        <v>45676</v>
      </c>
      <c r="F116" s="20">
        <v>45699</v>
      </c>
      <c r="G116" s="21">
        <v>28159</v>
      </c>
      <c r="H116" s="22">
        <v>0</v>
      </c>
      <c r="I116" s="22">
        <v>0</v>
      </c>
      <c r="J116" s="22">
        <v>28159</v>
      </c>
      <c r="K116" s="23">
        <v>0</v>
      </c>
      <c r="L116" s="22">
        <v>0</v>
      </c>
      <c r="M116" s="22">
        <v>0</v>
      </c>
      <c r="N116" s="22">
        <f t="shared" si="8"/>
        <v>28159</v>
      </c>
      <c r="O116" s="22">
        <f t="shared" si="9"/>
        <v>0</v>
      </c>
      <c r="P116" s="18">
        <v>26881</v>
      </c>
      <c r="Q116" s="24">
        <f t="shared" si="10"/>
        <v>28159</v>
      </c>
      <c r="R116" s="25">
        <f t="shared" si="11"/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f t="shared" si="13"/>
        <v>0</v>
      </c>
      <c r="AH116" s="24">
        <v>0</v>
      </c>
      <c r="AI116" s="24" t="s">
        <v>77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85</v>
      </c>
      <c r="D117" s="17">
        <v>26891</v>
      </c>
      <c r="E117" s="19">
        <v>45677</v>
      </c>
      <c r="F117" s="20">
        <v>45699</v>
      </c>
      <c r="G117" s="21">
        <v>13829</v>
      </c>
      <c r="H117" s="22">
        <v>0</v>
      </c>
      <c r="I117" s="22">
        <v>0</v>
      </c>
      <c r="J117" s="22">
        <v>13829</v>
      </c>
      <c r="K117" s="23">
        <v>0</v>
      </c>
      <c r="L117" s="22">
        <v>0</v>
      </c>
      <c r="M117" s="22">
        <v>0</v>
      </c>
      <c r="N117" s="22">
        <f t="shared" si="8"/>
        <v>13829</v>
      </c>
      <c r="O117" s="22">
        <f t="shared" si="9"/>
        <v>0</v>
      </c>
      <c r="P117" s="18">
        <v>26891</v>
      </c>
      <c r="Q117" s="24">
        <f t="shared" si="10"/>
        <v>13829</v>
      </c>
      <c r="R117" s="25">
        <f t="shared" si="11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f t="shared" si="13"/>
        <v>0</v>
      </c>
      <c r="AH117" s="24">
        <v>0</v>
      </c>
      <c r="AI117" s="24" t="s">
        <v>77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84</v>
      </c>
      <c r="D118" s="17">
        <v>26925</v>
      </c>
      <c r="E118" s="19">
        <v>45679</v>
      </c>
      <c r="F118" s="20">
        <v>45699</v>
      </c>
      <c r="G118" s="21">
        <v>17626</v>
      </c>
      <c r="H118" s="22">
        <v>0</v>
      </c>
      <c r="I118" s="22">
        <v>0</v>
      </c>
      <c r="J118" s="22">
        <v>17626</v>
      </c>
      <c r="K118" s="23">
        <v>0</v>
      </c>
      <c r="L118" s="22">
        <v>0</v>
      </c>
      <c r="M118" s="22">
        <v>0</v>
      </c>
      <c r="N118" s="22">
        <f t="shared" si="8"/>
        <v>17626</v>
      </c>
      <c r="O118" s="22">
        <f t="shared" si="9"/>
        <v>0</v>
      </c>
      <c r="P118" s="18">
        <v>26925</v>
      </c>
      <c r="Q118" s="24">
        <f t="shared" si="10"/>
        <v>17626</v>
      </c>
      <c r="R118" s="25">
        <f t="shared" si="11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f t="shared" si="13"/>
        <v>0</v>
      </c>
      <c r="AH118" s="24">
        <v>0</v>
      </c>
      <c r="AI118" s="24" t="s">
        <v>77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83</v>
      </c>
      <c r="D119" s="17">
        <v>27167</v>
      </c>
      <c r="E119" s="19">
        <v>45690</v>
      </c>
      <c r="F119" s="20">
        <v>45728</v>
      </c>
      <c r="G119" s="21">
        <v>33008</v>
      </c>
      <c r="H119" s="22">
        <v>0</v>
      </c>
      <c r="I119" s="22">
        <v>0</v>
      </c>
      <c r="J119" s="22">
        <v>33008</v>
      </c>
      <c r="K119" s="23">
        <v>0</v>
      </c>
      <c r="L119" s="22">
        <v>0</v>
      </c>
      <c r="M119" s="22">
        <v>0</v>
      </c>
      <c r="N119" s="22">
        <f t="shared" si="8"/>
        <v>33008</v>
      </c>
      <c r="O119" s="22">
        <f t="shared" si="9"/>
        <v>0</v>
      </c>
      <c r="P119" s="18">
        <v>27167</v>
      </c>
      <c r="Q119" s="24">
        <f t="shared" si="10"/>
        <v>33008</v>
      </c>
      <c r="R119" s="25">
        <f t="shared" si="11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f t="shared" si="13"/>
        <v>0</v>
      </c>
      <c r="AH119" s="24">
        <v>0</v>
      </c>
      <c r="AI119" s="24" t="s">
        <v>77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82</v>
      </c>
      <c r="D120" s="17">
        <v>27299</v>
      </c>
      <c r="E120" s="19">
        <v>45700</v>
      </c>
      <c r="F120" s="20">
        <v>45728</v>
      </c>
      <c r="G120" s="21">
        <v>164648</v>
      </c>
      <c r="H120" s="22">
        <v>0</v>
      </c>
      <c r="I120" s="22">
        <v>0</v>
      </c>
      <c r="J120" s="22">
        <v>164648</v>
      </c>
      <c r="K120" s="23">
        <v>0</v>
      </c>
      <c r="L120" s="22">
        <v>0</v>
      </c>
      <c r="M120" s="22">
        <v>0</v>
      </c>
      <c r="N120" s="22">
        <f t="shared" si="8"/>
        <v>164648</v>
      </c>
      <c r="O120" s="22">
        <f t="shared" si="9"/>
        <v>0</v>
      </c>
      <c r="P120" s="18">
        <v>27299</v>
      </c>
      <c r="Q120" s="24">
        <f t="shared" si="10"/>
        <v>164648</v>
      </c>
      <c r="R120" s="25">
        <f t="shared" si="11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f t="shared" si="13"/>
        <v>0</v>
      </c>
      <c r="AH120" s="24">
        <v>0</v>
      </c>
      <c r="AI120" s="24" t="s">
        <v>77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81</v>
      </c>
      <c r="D121" s="17">
        <v>27423</v>
      </c>
      <c r="E121" s="19">
        <v>45708</v>
      </c>
      <c r="F121" s="20">
        <v>45728</v>
      </c>
      <c r="G121" s="21">
        <v>202797</v>
      </c>
      <c r="H121" s="22">
        <v>0</v>
      </c>
      <c r="I121" s="22">
        <v>0</v>
      </c>
      <c r="J121" s="22">
        <v>0</v>
      </c>
      <c r="K121" s="23">
        <v>202797</v>
      </c>
      <c r="L121" s="22">
        <v>0</v>
      </c>
      <c r="M121" s="22">
        <v>0</v>
      </c>
      <c r="N121" s="22">
        <f t="shared" si="8"/>
        <v>202797</v>
      </c>
      <c r="O121" s="22">
        <f t="shared" si="9"/>
        <v>0</v>
      </c>
      <c r="P121" s="18">
        <v>27423</v>
      </c>
      <c r="Q121" s="24">
        <f t="shared" si="10"/>
        <v>202797</v>
      </c>
      <c r="R121" s="25">
        <f t="shared" si="11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f t="shared" si="13"/>
        <v>0</v>
      </c>
      <c r="AH121" s="24">
        <v>0</v>
      </c>
      <c r="AI121" s="24" t="s">
        <v>77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80</v>
      </c>
      <c r="D122" s="17">
        <v>27471</v>
      </c>
      <c r="E122" s="19">
        <v>45710</v>
      </c>
      <c r="F122" s="20">
        <v>45728</v>
      </c>
      <c r="G122" s="21">
        <v>22997</v>
      </c>
      <c r="H122" s="22">
        <v>0</v>
      </c>
      <c r="I122" s="22">
        <v>0</v>
      </c>
      <c r="J122" s="22">
        <v>22997</v>
      </c>
      <c r="K122" s="23">
        <v>0</v>
      </c>
      <c r="L122" s="22">
        <v>0</v>
      </c>
      <c r="M122" s="22">
        <v>0</v>
      </c>
      <c r="N122" s="22">
        <f t="shared" si="8"/>
        <v>22997</v>
      </c>
      <c r="O122" s="22">
        <f t="shared" si="9"/>
        <v>0</v>
      </c>
      <c r="P122" s="18">
        <v>27471</v>
      </c>
      <c r="Q122" s="24">
        <f t="shared" si="10"/>
        <v>22997</v>
      </c>
      <c r="R122" s="25">
        <f t="shared" si="11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f t="shared" si="13"/>
        <v>0</v>
      </c>
      <c r="AH122" s="24">
        <v>0</v>
      </c>
      <c r="AI122" s="24" t="s">
        <v>77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79</v>
      </c>
      <c r="D123" s="17">
        <v>27521</v>
      </c>
      <c r="E123" s="19">
        <v>45714</v>
      </c>
      <c r="F123" s="20">
        <v>45728</v>
      </c>
      <c r="G123" s="21">
        <v>8170</v>
      </c>
      <c r="H123" s="22">
        <v>0</v>
      </c>
      <c r="I123" s="22">
        <v>0</v>
      </c>
      <c r="J123" s="22">
        <v>8170</v>
      </c>
      <c r="K123" s="23">
        <v>0</v>
      </c>
      <c r="L123" s="22">
        <v>0</v>
      </c>
      <c r="M123" s="22">
        <v>0</v>
      </c>
      <c r="N123" s="22">
        <f t="shared" si="8"/>
        <v>8170</v>
      </c>
      <c r="O123" s="22">
        <f t="shared" si="9"/>
        <v>0</v>
      </c>
      <c r="P123" s="18">
        <v>27521</v>
      </c>
      <c r="Q123" s="24">
        <f t="shared" si="10"/>
        <v>8170</v>
      </c>
      <c r="R123" s="25">
        <f t="shared" si="11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f t="shared" si="13"/>
        <v>0</v>
      </c>
      <c r="AH123" s="24">
        <v>0</v>
      </c>
      <c r="AI123" s="24" t="s">
        <v>77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78</v>
      </c>
      <c r="D124" s="17">
        <v>27520</v>
      </c>
      <c r="E124" s="19">
        <v>45714</v>
      </c>
      <c r="F124" s="20">
        <v>45728</v>
      </c>
      <c r="G124" s="21">
        <v>55804</v>
      </c>
      <c r="H124" s="22">
        <v>0</v>
      </c>
      <c r="I124" s="22">
        <v>0</v>
      </c>
      <c r="J124" s="22">
        <v>55804</v>
      </c>
      <c r="K124" s="23">
        <v>0</v>
      </c>
      <c r="L124" s="22">
        <v>0</v>
      </c>
      <c r="M124" s="22">
        <v>0</v>
      </c>
      <c r="N124" s="22">
        <f t="shared" si="8"/>
        <v>55804</v>
      </c>
      <c r="O124" s="22">
        <f t="shared" si="9"/>
        <v>0</v>
      </c>
      <c r="P124" s="18">
        <v>27520</v>
      </c>
      <c r="Q124" s="24">
        <f t="shared" si="10"/>
        <v>55804</v>
      </c>
      <c r="R124" s="25">
        <f t="shared" si="11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f t="shared" si="13"/>
        <v>0</v>
      </c>
      <c r="AH124" s="24">
        <v>0</v>
      </c>
      <c r="AI124" s="24" t="s">
        <v>77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76</v>
      </c>
      <c r="D125" s="17">
        <v>27602</v>
      </c>
      <c r="E125" s="19">
        <v>45718</v>
      </c>
      <c r="F125" s="20">
        <v>45754</v>
      </c>
      <c r="G125" s="21">
        <v>193335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193335</v>
      </c>
      <c r="P125" s="18">
        <v>27602</v>
      </c>
      <c r="Q125" s="24">
        <f t="shared" si="10"/>
        <v>193335</v>
      </c>
      <c r="R125" s="25">
        <f t="shared" si="11"/>
        <v>0</v>
      </c>
      <c r="S125" s="25">
        <v>0</v>
      </c>
      <c r="T125" s="17" t="s">
        <v>45</v>
      </c>
      <c r="U125" s="25">
        <v>193335</v>
      </c>
      <c r="V125" s="24"/>
      <c r="W125" s="17" t="s">
        <v>45</v>
      </c>
      <c r="X125" s="25"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f t="shared" si="13"/>
        <v>0</v>
      </c>
      <c r="AH125" s="24">
        <v>0</v>
      </c>
      <c r="AI125" s="24" t="s">
        <v>53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75</v>
      </c>
      <c r="D126" s="17">
        <v>27768</v>
      </c>
      <c r="E126" s="19">
        <v>45725</v>
      </c>
      <c r="F126" s="20">
        <v>45754</v>
      </c>
      <c r="G126" s="21">
        <v>18240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18240</v>
      </c>
      <c r="P126" s="18">
        <v>27768</v>
      </c>
      <c r="Q126" s="24">
        <f t="shared" si="10"/>
        <v>18240</v>
      </c>
      <c r="R126" s="25">
        <f t="shared" si="11"/>
        <v>0</v>
      </c>
      <c r="S126" s="25">
        <v>0</v>
      </c>
      <c r="T126" s="17" t="s">
        <v>45</v>
      </c>
      <c r="U126" s="25">
        <v>18240</v>
      </c>
      <c r="V126" s="24"/>
      <c r="W126" s="17" t="s">
        <v>45</v>
      </c>
      <c r="X126" s="25"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f t="shared" si="13"/>
        <v>0</v>
      </c>
      <c r="AH126" s="24">
        <v>0</v>
      </c>
      <c r="AI126" s="24" t="s">
        <v>53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74</v>
      </c>
      <c r="D127" s="17">
        <v>27932</v>
      </c>
      <c r="E127" s="19">
        <v>45732</v>
      </c>
      <c r="F127" s="20">
        <v>45754</v>
      </c>
      <c r="G127" s="21">
        <v>24864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24864</v>
      </c>
      <c r="P127" s="18">
        <v>27932</v>
      </c>
      <c r="Q127" s="24">
        <f t="shared" si="10"/>
        <v>24864</v>
      </c>
      <c r="R127" s="25">
        <f t="shared" si="11"/>
        <v>0</v>
      </c>
      <c r="S127" s="25">
        <v>0</v>
      </c>
      <c r="T127" s="17" t="s">
        <v>45</v>
      </c>
      <c r="U127" s="25">
        <v>24864</v>
      </c>
      <c r="V127" s="24"/>
      <c r="W127" s="17" t="s">
        <v>45</v>
      </c>
      <c r="X127" s="25"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f t="shared" si="13"/>
        <v>0</v>
      </c>
      <c r="AH127" s="24">
        <v>0</v>
      </c>
      <c r="AI127" s="24" t="s">
        <v>53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73</v>
      </c>
      <c r="D128" s="17">
        <v>27967</v>
      </c>
      <c r="E128" s="19">
        <v>45734</v>
      </c>
      <c r="F128" s="20">
        <v>45754</v>
      </c>
      <c r="G128" s="21">
        <v>16200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16200</v>
      </c>
      <c r="P128" s="18">
        <v>0</v>
      </c>
      <c r="Q128" s="24">
        <f t="shared" si="10"/>
        <v>0</v>
      </c>
      <c r="R128" s="25">
        <f t="shared" si="11"/>
        <v>16200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f t="shared" si="13"/>
        <v>0</v>
      </c>
      <c r="AH128" s="24">
        <v>0</v>
      </c>
      <c r="AI128" s="24" t="s">
        <v>70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72</v>
      </c>
      <c r="D129" s="17">
        <v>28038</v>
      </c>
      <c r="E129" s="19">
        <v>45738</v>
      </c>
      <c r="F129" s="20">
        <v>45754</v>
      </c>
      <c r="G129" s="21">
        <v>221039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221039</v>
      </c>
      <c r="P129" s="18">
        <v>28038</v>
      </c>
      <c r="Q129" s="24">
        <f t="shared" si="10"/>
        <v>221039</v>
      </c>
      <c r="R129" s="25">
        <f t="shared" si="11"/>
        <v>0</v>
      </c>
      <c r="S129" s="25">
        <v>0</v>
      </c>
      <c r="T129" s="17" t="s">
        <v>45</v>
      </c>
      <c r="U129" s="25">
        <v>221039</v>
      </c>
      <c r="V129" s="24"/>
      <c r="W129" s="17" t="s">
        <v>45</v>
      </c>
      <c r="X129" s="25"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f t="shared" si="13"/>
        <v>0</v>
      </c>
      <c r="AH129" s="24">
        <v>0</v>
      </c>
      <c r="AI129" s="24" t="s">
        <v>53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71</v>
      </c>
      <c r="D130" s="17">
        <v>28084</v>
      </c>
      <c r="E130" s="19">
        <v>45743</v>
      </c>
      <c r="F130" s="20">
        <v>45754</v>
      </c>
      <c r="G130" s="21">
        <v>188443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188443</v>
      </c>
      <c r="P130" s="18">
        <v>0</v>
      </c>
      <c r="Q130" s="24">
        <f t="shared" si="10"/>
        <v>0</v>
      </c>
      <c r="R130" s="25">
        <f t="shared" si="11"/>
        <v>188443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f t="shared" si="13"/>
        <v>0</v>
      </c>
      <c r="AH130" s="24">
        <v>0</v>
      </c>
      <c r="AI130" s="24" t="s">
        <v>70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69</v>
      </c>
      <c r="D131" s="17">
        <v>28103</v>
      </c>
      <c r="E131" s="19">
        <v>45744</v>
      </c>
      <c r="F131" s="20">
        <v>45754</v>
      </c>
      <c r="G131" s="21">
        <v>266670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266670</v>
      </c>
      <c r="P131" s="18">
        <v>28103</v>
      </c>
      <c r="Q131" s="24">
        <f t="shared" si="10"/>
        <v>266670</v>
      </c>
      <c r="R131" s="25">
        <f t="shared" si="11"/>
        <v>0</v>
      </c>
      <c r="S131" s="25">
        <v>0</v>
      </c>
      <c r="T131" s="17" t="s">
        <v>45</v>
      </c>
      <c r="U131" s="25">
        <v>266670</v>
      </c>
      <c r="V131" s="24"/>
      <c r="W131" s="17" t="s">
        <v>45</v>
      </c>
      <c r="X131" s="25"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f t="shared" si="13"/>
        <v>0</v>
      </c>
      <c r="AH131" s="24">
        <v>0</v>
      </c>
      <c r="AI131" s="24" t="s">
        <v>53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68</v>
      </c>
      <c r="D132" s="17">
        <v>28161</v>
      </c>
      <c r="E132" s="19">
        <v>45748</v>
      </c>
      <c r="F132" s="20">
        <v>45789</v>
      </c>
      <c r="G132" s="21">
        <v>9110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9110</v>
      </c>
      <c r="P132" s="18">
        <v>28161</v>
      </c>
      <c r="Q132" s="24">
        <f t="shared" si="10"/>
        <v>9110</v>
      </c>
      <c r="R132" s="25">
        <f t="shared" si="11"/>
        <v>0</v>
      </c>
      <c r="S132" s="25">
        <v>0</v>
      </c>
      <c r="T132" s="17" t="s">
        <v>45</v>
      </c>
      <c r="U132" s="25">
        <v>9110</v>
      </c>
      <c r="V132" s="24"/>
      <c r="W132" s="17" t="s">
        <v>45</v>
      </c>
      <c r="X132" s="25"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f t="shared" si="13"/>
        <v>0</v>
      </c>
      <c r="AH132" s="24">
        <v>0</v>
      </c>
      <c r="AI132" s="24" t="s">
        <v>53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67</v>
      </c>
      <c r="D133" s="17">
        <v>28175</v>
      </c>
      <c r="E133" s="19">
        <v>45748</v>
      </c>
      <c r="F133" s="20">
        <v>45789</v>
      </c>
      <c r="G133" s="21">
        <v>9282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9282</v>
      </c>
      <c r="P133" s="18">
        <v>28175</v>
      </c>
      <c r="Q133" s="24">
        <f t="shared" si="10"/>
        <v>9282</v>
      </c>
      <c r="R133" s="25">
        <f t="shared" si="11"/>
        <v>0</v>
      </c>
      <c r="S133" s="25">
        <v>0</v>
      </c>
      <c r="T133" s="17" t="s">
        <v>45</v>
      </c>
      <c r="U133" s="25">
        <v>9282</v>
      </c>
      <c r="V133" s="24"/>
      <c r="W133" s="17" t="s">
        <v>45</v>
      </c>
      <c r="X133" s="25"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f t="shared" si="13"/>
        <v>0</v>
      </c>
      <c r="AH133" s="24">
        <v>0</v>
      </c>
      <c r="AI133" s="24" t="s">
        <v>53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66</v>
      </c>
      <c r="D134" s="17">
        <v>28195</v>
      </c>
      <c r="E134" s="19">
        <v>45749</v>
      </c>
      <c r="F134" s="20">
        <v>45789</v>
      </c>
      <c r="G134" s="21">
        <v>36307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36307</v>
      </c>
      <c r="P134" s="18">
        <v>28195</v>
      </c>
      <c r="Q134" s="24">
        <f t="shared" si="10"/>
        <v>36307</v>
      </c>
      <c r="R134" s="25">
        <f t="shared" si="11"/>
        <v>0</v>
      </c>
      <c r="S134" s="25">
        <v>0</v>
      </c>
      <c r="T134" s="17" t="s">
        <v>45</v>
      </c>
      <c r="U134" s="25">
        <v>36307</v>
      </c>
      <c r="V134" s="24"/>
      <c r="W134" s="17" t="s">
        <v>45</v>
      </c>
      <c r="X134" s="25"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f t="shared" si="13"/>
        <v>0</v>
      </c>
      <c r="AH134" s="24">
        <v>0</v>
      </c>
      <c r="AI134" s="24" t="s">
        <v>53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65</v>
      </c>
      <c r="D135" s="17">
        <v>28192</v>
      </c>
      <c r="E135" s="19">
        <v>45749</v>
      </c>
      <c r="F135" s="20">
        <v>45789</v>
      </c>
      <c r="G135" s="21">
        <v>9110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9110</v>
      </c>
      <c r="P135" s="18">
        <v>28192</v>
      </c>
      <c r="Q135" s="24">
        <f t="shared" si="10"/>
        <v>9110</v>
      </c>
      <c r="R135" s="25">
        <f t="shared" si="11"/>
        <v>0</v>
      </c>
      <c r="S135" s="25">
        <v>0</v>
      </c>
      <c r="T135" s="17" t="s">
        <v>45</v>
      </c>
      <c r="U135" s="25">
        <v>9110</v>
      </c>
      <c r="V135" s="24"/>
      <c r="W135" s="17" t="s">
        <v>45</v>
      </c>
      <c r="X135" s="25"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f t="shared" si="13"/>
        <v>0</v>
      </c>
      <c r="AH135" s="24">
        <v>0</v>
      </c>
      <c r="AI135" s="24" t="s">
        <v>53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64</v>
      </c>
      <c r="D136" s="17">
        <v>28191</v>
      </c>
      <c r="E136" s="19">
        <v>45749</v>
      </c>
      <c r="F136" s="20">
        <v>45789</v>
      </c>
      <c r="G136" s="21">
        <v>36307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36307</v>
      </c>
      <c r="P136" s="18">
        <v>28191</v>
      </c>
      <c r="Q136" s="24">
        <f t="shared" si="10"/>
        <v>36307</v>
      </c>
      <c r="R136" s="25">
        <f t="shared" si="11"/>
        <v>0</v>
      </c>
      <c r="S136" s="25">
        <v>0</v>
      </c>
      <c r="T136" s="17" t="s">
        <v>45</v>
      </c>
      <c r="U136" s="25">
        <v>36307</v>
      </c>
      <c r="V136" s="24"/>
      <c r="W136" s="17" t="s">
        <v>45</v>
      </c>
      <c r="X136" s="25"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f t="shared" si="13"/>
        <v>0</v>
      </c>
      <c r="AH136" s="24">
        <v>0</v>
      </c>
      <c r="AI136" s="24" t="s">
        <v>53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63</v>
      </c>
      <c r="D137" s="17">
        <v>28333</v>
      </c>
      <c r="E137" s="19">
        <v>45756</v>
      </c>
      <c r="F137" s="20">
        <v>45789</v>
      </c>
      <c r="G137" s="21">
        <v>193335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193335</v>
      </c>
      <c r="P137" s="18">
        <v>28333</v>
      </c>
      <c r="Q137" s="24">
        <f t="shared" si="10"/>
        <v>193335</v>
      </c>
      <c r="R137" s="25">
        <f t="shared" si="11"/>
        <v>0</v>
      </c>
      <c r="S137" s="25">
        <v>0</v>
      </c>
      <c r="T137" s="17" t="s">
        <v>45</v>
      </c>
      <c r="U137" s="25">
        <v>193335</v>
      </c>
      <c r="V137" s="24"/>
      <c r="W137" s="17" t="s">
        <v>45</v>
      </c>
      <c r="X137" s="25"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f t="shared" si="13"/>
        <v>0</v>
      </c>
      <c r="AH137" s="24">
        <v>0</v>
      </c>
      <c r="AI137" s="24" t="s">
        <v>53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62</v>
      </c>
      <c r="D138" s="17">
        <v>28350</v>
      </c>
      <c r="E138" s="19">
        <v>45757</v>
      </c>
      <c r="F138" s="20">
        <v>45789</v>
      </c>
      <c r="G138" s="21">
        <v>46170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46170</v>
      </c>
      <c r="P138" s="18">
        <v>28350</v>
      </c>
      <c r="Q138" s="24">
        <f t="shared" si="10"/>
        <v>46170</v>
      </c>
      <c r="R138" s="25">
        <f t="shared" si="11"/>
        <v>0</v>
      </c>
      <c r="S138" s="25">
        <v>0</v>
      </c>
      <c r="T138" s="17" t="s">
        <v>45</v>
      </c>
      <c r="U138" s="25">
        <v>46170</v>
      </c>
      <c r="V138" s="24"/>
      <c r="W138" s="17" t="s">
        <v>45</v>
      </c>
      <c r="X138" s="25"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f t="shared" si="13"/>
        <v>0</v>
      </c>
      <c r="AH138" s="24">
        <v>0</v>
      </c>
      <c r="AI138" s="24" t="s">
        <v>53</v>
      </c>
      <c r="AJ138" s="26"/>
      <c r="AK138" s="27"/>
    </row>
    <row r="139" spans="1:37" s="28" customFormat="1" ht="15">
      <c r="A139" s="17">
        <f t="shared" si="14" ref="A139:A146">+A138+1</f>
        <v>131</v>
      </c>
      <c r="B139" s="18" t="s">
        <v>44</v>
      </c>
      <c r="C139" s="17" t="s">
        <v>61</v>
      </c>
      <c r="D139" s="17">
        <v>28353</v>
      </c>
      <c r="E139" s="19">
        <v>45757</v>
      </c>
      <c r="F139" s="20">
        <v>45789</v>
      </c>
      <c r="G139" s="21">
        <v>18392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f t="shared" si="15" ref="N139:N146">+SUM(J139:M139)</f>
        <v>0</v>
      </c>
      <c r="O139" s="22">
        <f t="shared" si="16" ref="O139:O146">+G139-I139-N139</f>
        <v>18392</v>
      </c>
      <c r="P139" s="18">
        <v>28353</v>
      </c>
      <c r="Q139" s="24">
        <f t="shared" si="17" ref="Q139:Q146">+IF(P139&gt;0,G139,0)</f>
        <v>18392</v>
      </c>
      <c r="R139" s="25">
        <f t="shared" si="18" ref="R139:R146">IF(P139=0,G139,0)</f>
        <v>0</v>
      </c>
      <c r="S139" s="25">
        <v>0</v>
      </c>
      <c r="T139" s="17" t="s">
        <v>45</v>
      </c>
      <c r="U139" s="25">
        <v>18392</v>
      </c>
      <c r="V139" s="24"/>
      <c r="W139" s="17" t="s">
        <v>45</v>
      </c>
      <c r="X139" s="25">
        <v>0</v>
      </c>
      <c r="Y139" s="17" t="s">
        <v>45</v>
      </c>
      <c r="Z139" s="25">
        <f t="shared" si="19" ref="Z139:Z146">+X139-AE139+IF(X139-AE139&lt;-1,-X139+AE139,0)</f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f t="shared" si="20" ref="AG139:AG146">+G139-I139-N139-R139-Z139-AC139-AE139-S139-U139</f>
        <v>0</v>
      </c>
      <c r="AH139" s="24">
        <v>0</v>
      </c>
      <c r="AI139" s="24" t="s">
        <v>53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60</v>
      </c>
      <c r="D140" s="17">
        <v>28446</v>
      </c>
      <c r="E140" s="19">
        <v>45763</v>
      </c>
      <c r="F140" s="20">
        <v>45789</v>
      </c>
      <c r="G140" s="21">
        <v>349624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f t="shared" si="15"/>
        <v>0</v>
      </c>
      <c r="O140" s="22">
        <f t="shared" si="16"/>
        <v>349624</v>
      </c>
      <c r="P140" s="18">
        <v>28446</v>
      </c>
      <c r="Q140" s="24">
        <f t="shared" si="17"/>
        <v>349624</v>
      </c>
      <c r="R140" s="25">
        <f t="shared" si="18"/>
        <v>0</v>
      </c>
      <c r="S140" s="25">
        <v>0</v>
      </c>
      <c r="T140" s="17" t="s">
        <v>45</v>
      </c>
      <c r="U140" s="25">
        <v>349624</v>
      </c>
      <c r="V140" s="24"/>
      <c r="W140" s="17" t="s">
        <v>45</v>
      </c>
      <c r="X140" s="25">
        <v>0</v>
      </c>
      <c r="Y140" s="17" t="s">
        <v>45</v>
      </c>
      <c r="Z140" s="25">
        <f t="shared" si="19"/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f t="shared" si="20"/>
        <v>0</v>
      </c>
      <c r="AH140" s="24">
        <v>0</v>
      </c>
      <c r="AI140" s="24" t="s">
        <v>53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59</v>
      </c>
      <c r="D141" s="17">
        <v>28494</v>
      </c>
      <c r="E141" s="19">
        <v>45768</v>
      </c>
      <c r="F141" s="20">
        <v>45789</v>
      </c>
      <c r="G141" s="21">
        <v>9110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5"/>
        <v>0</v>
      </c>
      <c r="O141" s="22">
        <f t="shared" si="16"/>
        <v>9110</v>
      </c>
      <c r="P141" s="18">
        <v>28494</v>
      </c>
      <c r="Q141" s="24">
        <f t="shared" si="17"/>
        <v>9110</v>
      </c>
      <c r="R141" s="25">
        <f t="shared" si="18"/>
        <v>0</v>
      </c>
      <c r="S141" s="25">
        <v>0</v>
      </c>
      <c r="T141" s="17" t="s">
        <v>45</v>
      </c>
      <c r="U141" s="25">
        <v>9110</v>
      </c>
      <c r="V141" s="24"/>
      <c r="W141" s="17" t="s">
        <v>45</v>
      </c>
      <c r="X141" s="25">
        <v>0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f t="shared" si="20"/>
        <v>0</v>
      </c>
      <c r="AH141" s="24">
        <v>0</v>
      </c>
      <c r="AI141" s="24" t="s">
        <v>53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58</v>
      </c>
      <c r="D142" s="17">
        <v>28587</v>
      </c>
      <c r="E142" s="19">
        <v>45773</v>
      </c>
      <c r="F142" s="20">
        <v>45789</v>
      </c>
      <c r="G142" s="21">
        <v>36307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36307</v>
      </c>
      <c r="P142" s="18">
        <v>28587</v>
      </c>
      <c r="Q142" s="24">
        <f t="shared" si="17"/>
        <v>36307</v>
      </c>
      <c r="R142" s="25">
        <f t="shared" si="18"/>
        <v>0</v>
      </c>
      <c r="S142" s="25">
        <v>0</v>
      </c>
      <c r="T142" s="17" t="s">
        <v>45</v>
      </c>
      <c r="U142" s="25">
        <v>36307</v>
      </c>
      <c r="V142" s="24"/>
      <c r="W142" s="17" t="s">
        <v>45</v>
      </c>
      <c r="X142" s="25"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f t="shared" si="20"/>
        <v>0</v>
      </c>
      <c r="AH142" s="24">
        <v>0</v>
      </c>
      <c r="AI142" s="24" t="s">
        <v>53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57</v>
      </c>
      <c r="D143" s="17">
        <v>28647</v>
      </c>
      <c r="E143" s="19">
        <v>45776</v>
      </c>
      <c r="F143" s="20">
        <v>45789</v>
      </c>
      <c r="G143" s="21">
        <v>48186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48186</v>
      </c>
      <c r="P143" s="18">
        <v>28647</v>
      </c>
      <c r="Q143" s="24">
        <f t="shared" si="17"/>
        <v>48186</v>
      </c>
      <c r="R143" s="25">
        <f t="shared" si="18"/>
        <v>0</v>
      </c>
      <c r="S143" s="25">
        <v>0</v>
      </c>
      <c r="T143" s="17" t="s">
        <v>45</v>
      </c>
      <c r="U143" s="25">
        <v>48186</v>
      </c>
      <c r="V143" s="24"/>
      <c r="W143" s="17" t="s">
        <v>45</v>
      </c>
      <c r="X143" s="25"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f t="shared" si="20"/>
        <v>0</v>
      </c>
      <c r="AH143" s="24">
        <v>0</v>
      </c>
      <c r="AI143" s="24" t="s">
        <v>53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56</v>
      </c>
      <c r="D144" s="17">
        <v>28644</v>
      </c>
      <c r="E144" s="19">
        <v>45776</v>
      </c>
      <c r="F144" s="20">
        <v>45789</v>
      </c>
      <c r="G144" s="21">
        <v>355067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355067</v>
      </c>
      <c r="P144" s="18">
        <v>28644</v>
      </c>
      <c r="Q144" s="24">
        <f t="shared" si="17"/>
        <v>355067</v>
      </c>
      <c r="R144" s="25">
        <f t="shared" si="18"/>
        <v>0</v>
      </c>
      <c r="S144" s="25">
        <v>0</v>
      </c>
      <c r="T144" s="17" t="s">
        <v>45</v>
      </c>
      <c r="U144" s="25">
        <v>355067</v>
      </c>
      <c r="V144" s="24"/>
      <c r="W144" s="17" t="s">
        <v>45</v>
      </c>
      <c r="X144" s="25"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f t="shared" si="20"/>
        <v>0</v>
      </c>
      <c r="AH144" s="24">
        <v>0</v>
      </c>
      <c r="AI144" s="24" t="s">
        <v>53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55</v>
      </c>
      <c r="D145" s="17">
        <v>28649</v>
      </c>
      <c r="E145" s="19">
        <v>45776</v>
      </c>
      <c r="F145" s="20">
        <v>45789</v>
      </c>
      <c r="G145" s="21">
        <v>9110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9110</v>
      </c>
      <c r="P145" s="18">
        <v>28649</v>
      </c>
      <c r="Q145" s="24">
        <f t="shared" si="17"/>
        <v>9110</v>
      </c>
      <c r="R145" s="25">
        <f t="shared" si="18"/>
        <v>0</v>
      </c>
      <c r="S145" s="25">
        <v>0</v>
      </c>
      <c r="T145" s="17" t="s">
        <v>45</v>
      </c>
      <c r="U145" s="25">
        <v>9110</v>
      </c>
      <c r="V145" s="24"/>
      <c r="W145" s="17" t="s">
        <v>45</v>
      </c>
      <c r="X145" s="25"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f t="shared" si="20"/>
        <v>0</v>
      </c>
      <c r="AH145" s="24">
        <v>0</v>
      </c>
      <c r="AI145" s="24" t="s">
        <v>53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54</v>
      </c>
      <c r="D146" s="17">
        <v>28436</v>
      </c>
      <c r="E146" s="19">
        <v>45792</v>
      </c>
      <c r="F146" s="20">
        <v>45789</v>
      </c>
      <c r="G146" s="21">
        <v>219801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219801</v>
      </c>
      <c r="P146" s="18">
        <v>28436</v>
      </c>
      <c r="Q146" s="24">
        <f t="shared" si="17"/>
        <v>219801</v>
      </c>
      <c r="R146" s="25">
        <f t="shared" si="18"/>
        <v>0</v>
      </c>
      <c r="S146" s="25">
        <v>0</v>
      </c>
      <c r="T146" s="17" t="s">
        <v>45</v>
      </c>
      <c r="U146" s="25">
        <v>219801</v>
      </c>
      <c r="V146" s="24"/>
      <c r="W146" s="17" t="s">
        <v>45</v>
      </c>
      <c r="X146" s="25"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f t="shared" si="20"/>
        <v>0</v>
      </c>
      <c r="AH146" s="24">
        <v>0</v>
      </c>
      <c r="AI146" s="24" t="s">
        <v>53</v>
      </c>
      <c r="AJ146" s="26"/>
      <c r="AK146" s="27"/>
    </row>
    <row r="147" spans="1:34" ht="15">
      <c r="A147" s="43" t="s">
        <v>46</v>
      </c>
      <c r="B147" s="43"/>
      <c r="C147" s="43"/>
      <c r="D147" s="43"/>
      <c r="E147" s="43"/>
      <c r="F147" s="43"/>
      <c r="G147" s="29">
        <f>SUM(G9:G146)</f>
        <v>11557638</v>
      </c>
      <c r="H147" s="29">
        <f>SUM(H9:H146)</f>
        <v>0</v>
      </c>
      <c r="I147" s="29">
        <f>SUM(I9:I146)</f>
        <v>0</v>
      </c>
      <c r="J147" s="29">
        <f>SUM(J9:J146)</f>
        <v>4978481</v>
      </c>
      <c r="K147" s="29">
        <f>SUM(K9:K146)</f>
        <v>934642</v>
      </c>
      <c r="L147" s="29">
        <f>SUM(L9:L146)</f>
        <v>0</v>
      </c>
      <c r="M147" s="29">
        <f>SUM(M9:M146)</f>
        <v>0</v>
      </c>
      <c r="N147" s="29">
        <f>SUM(N9:N146)</f>
        <v>5913123</v>
      </c>
      <c r="O147" s="29">
        <f>SUM(O9:O146)</f>
        <v>5644515</v>
      </c>
      <c r="P147" s="29"/>
      <c r="Q147" s="29">
        <f>SUM(Q9:Q146)</f>
        <v>8705958</v>
      </c>
      <c r="R147" s="29">
        <f>SUM(R9:R146)</f>
        <v>2851680</v>
      </c>
      <c r="S147" s="29">
        <f>SUM(S9:S146)</f>
        <v>161300</v>
      </c>
      <c r="T147" s="30"/>
      <c r="U147" s="29">
        <f>SUM(U9:U146)</f>
        <v>2109366</v>
      </c>
      <c r="V147" s="30"/>
      <c r="W147" s="30"/>
      <c r="X147" s="29">
        <f>SUM(X9:X146)</f>
        <v>522169</v>
      </c>
      <c r="Y147" s="30"/>
      <c r="Z147" s="29">
        <f>SUM(Z9:Z146)</f>
        <v>522169</v>
      </c>
      <c r="AA147" s="29">
        <f>SUM(AA9:AA146)</f>
        <v>0</v>
      </c>
      <c r="AB147" s="29">
        <f>SUM(AB9:AB146)</f>
        <v>0</v>
      </c>
      <c r="AC147" s="29">
        <f>SUM(AC9:AC146)</f>
        <v>0</v>
      </c>
      <c r="AD147" s="29">
        <f>SUM(AD9:AD146)</f>
        <v>0</v>
      </c>
      <c r="AE147" s="29">
        <f>SUM(AE9:AE146)</f>
        <v>0</v>
      </c>
      <c r="AF147" s="29">
        <f>SUM(AF9:AF146)</f>
        <v>0</v>
      </c>
      <c r="AG147" s="29">
        <f>SUM(AG9:AG146)</f>
        <v>0</v>
      </c>
      <c r="AH147" s="31"/>
    </row>
    <row r="150" spans="2:5" ht="15">
      <c r="B150" s="32" t="s">
        <v>47</v>
      </c>
      <c r="C150" s="33"/>
      <c r="D150" s="34"/>
      <c r="E150" s="33"/>
    </row>
    <row r="151" spans="2:5" ht="15">
      <c r="B151" s="33"/>
      <c r="C151" s="34"/>
      <c r="D151" s="33"/>
      <c r="E151" s="33"/>
    </row>
    <row r="152" spans="2:5" ht="15">
      <c r="B152" s="32" t="s">
        <v>48</v>
      </c>
      <c r="C152" s="33"/>
      <c r="D152" s="35" t="s">
        <v>52</v>
      </c>
      <c r="E152" s="33"/>
    </row>
    <row r="153" spans="2:5" ht="15">
      <c r="B153" s="32" t="s">
        <v>49</v>
      </c>
      <c r="C153" s="33"/>
      <c r="D153" s="36">
        <f>+E5</f>
        <v>45813</v>
      </c>
      <c r="E153" s="33"/>
    </row>
    <row r="155" spans="2:4" ht="15">
      <c r="B155" s="32" t="s">
        <v>50</v>
      </c>
      <c r="D155" t="s">
        <v>51</v>
      </c>
    </row>
  </sheetData>
  <autoFilter ref="A8:AK146"/>
  <mergeCells count="3">
    <mergeCell ref="A7:O7"/>
    <mergeCell ref="P7:AG7"/>
    <mergeCell ref="A147:F147"/>
  </mergeCells>
  <dataValidations count="2">
    <dataValidation type="custom" allowBlank="1" showInputMessage="1" showErrorMessage="1" sqref="F9:F146 L9:O146 Q9:Q146 X9:X146 Z9:Z146 AE9:AE146 AG9:AG146 AI9:AI146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2025-06-04T14:35:24Z</dcterms:created>
  <dcterms:modified xsi:type="dcterms:W3CDTF">2025-07-21T14:40:56Z</dcterms:modified>
  <cp:category/>
</cp:coreProperties>
</file>