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3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MAGDALENA\MVC INVERSIONES SAS\JUNIO 2025\"/>
    </mc:Choice>
  </mc:AlternateContent>
  <bookViews>
    <workbookView xWindow="-120" yWindow="-120" windowWidth="24240" windowHeight="13020" activeTab="0"/>
  </bookViews>
  <sheets>
    <sheet name="FORMATO AIFT010" sheetId="1" r:id="rId4"/>
  </sheets>
  <definedNames>
    <definedName name="_xlnm._FilterDatabase" localSheetId="0" hidden="1">'FORMATO AIFT010'!$A$8:$AK$82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tc={4AE2CD1A-3C3C-4F0D-B199-CA64AD72A502}</author>
    <author>tc={3E2EFE44-1A1A-47B6-8DBB-13C040B617D1}</author>
    <author>tc={608C97CD-6354-4091-8D97-74141AA2ACFE}</author>
    <author>tc={1C74EF90-3ECE-4A40-99A1-0449EAB0528F}</author>
    <author>tc={4EC9D587-8666-48AD-8023-A50A82F29362}</author>
    <author>tc={0954B8DA-AA08-4445-B9ED-622957C79A55}</author>
  </authors>
  <commentList>
    <comment ref="J8" authorId="0" shapeId="0" xr:uid="{4AE2CD1A-3C3C-4F0D-B199-CA64AD72A50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3E2EFE44-1A1A-47B6-8DBB-13C040B617D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608C97CD-6354-4091-8D97-74141AA2ACF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1C74EF90-3ECE-4A40-99A1-0449EAB0528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4EC9D587-8666-48AD-8023-A50A82F2936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0954B8DA-AA08-4445-B9ED-622957C79A55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<sst xmlns="http://schemas.openxmlformats.org/spreadsheetml/2006/main" count="490" uniqueCount="124">
  <si>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</si>
  <si>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</si>
  <si>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</si>
  <si>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</si>
  <si>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</si>
  <si>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</si>
  <si>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</si>
  <si>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</si>
  <si>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</si>
  <si>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</si>
  <si>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</si>
  <si>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</si>
  <si>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</si>
  <si>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</si>
  <si>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</si>
  <si>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</si>
  <si>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</si>
  <si>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</si>
  <si>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</si>
  <si>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</si>
  <si>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</si>
  <si>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</si>
  <si>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</si>
  <si>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</si>
  <si>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</si>
  <si>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</si>
  <si>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</si>
  <si>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</si>
  <si>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</si>
  <si>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</si>
  <si>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</si>
  <si>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</si>
  <si>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</si>
  <si>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</si>
  <si>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</si>
  <si>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</si>
  <si>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</si>
  <si>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</si>
  <si>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</si>
  <si>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</si>
  <si>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</si>
  <si>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</si>
  <si>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</si>
  <si>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</si>
  <si>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</si>
  <si>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</si>
  <si>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</si>
  <si>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</si>
  <si>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</si>
  <si>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</si>
  <si>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</si>
  <si>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LINDA LUCIA NAVARRO BELLO</t>
  </si>
  <si>
    <t>LUISA MATUTE ROMERO</t>
  </si>
  <si>
    <t>SALDO CONTRATO LIQUIDADO</t>
  </si>
  <si>
    <t>FE38586</t>
  </si>
  <si>
    <t>CANCELADA</t>
  </si>
  <si>
    <t>FE38587</t>
  </si>
  <si>
    <t>FEM24334</t>
  </si>
  <si>
    <t>FE38529</t>
  </si>
  <si>
    <t>FEM24088</t>
  </si>
  <si>
    <t>FEM24049</t>
  </si>
  <si>
    <t>FEM23999</t>
  </si>
  <si>
    <t>FEM24040</t>
  </si>
  <si>
    <t>FEM23892</t>
  </si>
  <si>
    <t>FE38507</t>
  </si>
  <si>
    <t>FEM23638</t>
  </si>
  <si>
    <t>FE38223</t>
  </si>
  <si>
    <t>FEM23527</t>
  </si>
  <si>
    <t>FEM23493</t>
  </si>
  <si>
    <t>FEM23507</t>
  </si>
  <si>
    <t>FE38207</t>
  </si>
  <si>
    <t>FEM23326</t>
  </si>
  <si>
    <t>FEM23308</t>
  </si>
  <si>
    <t>FEC30939</t>
  </si>
  <si>
    <t>FEM22669</t>
  </si>
  <si>
    <t>FEM22633</t>
  </si>
  <si>
    <t>FEM22616</t>
  </si>
  <si>
    <t>FEM22371</t>
  </si>
  <si>
    <t>FEM22369</t>
  </si>
  <si>
    <t>FEM22370</t>
  </si>
  <si>
    <t>FEM22368</t>
  </si>
  <si>
    <t>FEC26567</t>
  </si>
  <si>
    <t>FE36187</t>
  </si>
  <si>
    <t>FEP18163</t>
  </si>
  <si>
    <t>FEP17833</t>
  </si>
  <si>
    <t>FEP16305</t>
  </si>
  <si>
    <t>FEP15944</t>
  </si>
  <si>
    <t>FEM15823</t>
  </si>
  <si>
    <t>FEM15810</t>
  </si>
  <si>
    <t>FEM14596</t>
  </si>
  <si>
    <t>FEP11081</t>
  </si>
  <si>
    <t>FES19809</t>
  </si>
  <si>
    <t>FEP10191</t>
  </si>
  <si>
    <t>FEP10151</t>
  </si>
  <si>
    <t>FES17944</t>
  </si>
  <si>
    <t>FES16746</t>
  </si>
  <si>
    <t>FE31910</t>
  </si>
  <si>
    <t>FE31909</t>
  </si>
  <si>
    <t>FE31885</t>
  </si>
  <si>
    <t>FE31911</t>
  </si>
  <si>
    <t>FE31898</t>
  </si>
  <si>
    <t>FE31891</t>
  </si>
  <si>
    <t>FE31897</t>
  </si>
  <si>
    <t>FE31890</t>
  </si>
  <si>
    <t>FE31895</t>
  </si>
  <si>
    <t>FE31886</t>
  </si>
  <si>
    <t>FE31889</t>
  </si>
  <si>
    <t>FE31892</t>
  </si>
  <si>
    <t>FEC16949</t>
  </si>
  <si>
    <t>FEC16990</t>
  </si>
  <si>
    <t>FEC17188</t>
  </si>
  <si>
    <t>FEC16285</t>
  </si>
  <si>
    <t>FEM9019</t>
  </si>
  <si>
    <t>FE31275</t>
  </si>
  <si>
    <t>FE30591</t>
  </si>
  <si>
    <t>FEP5803</t>
  </si>
  <si>
    <t>FEP5335</t>
  </si>
  <si>
    <t>FE26196</t>
  </si>
  <si>
    <t>FES1526</t>
  </si>
  <si>
    <t>FE23586</t>
  </si>
  <si>
    <t>FE23442</t>
  </si>
  <si>
    <t>FE22816</t>
  </si>
  <si>
    <t>FE22650</t>
  </si>
  <si>
    <t>MVC INVERSIONES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</si>
</sst>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5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/>
    <xf numFmtId="165" fontId="4" fillId="0" borderId="1" xfId="20" applyNumberFormat="1" applyFont="1" applyFill="1" applyBorder="1"/>
    <xf numFmtId="165" fontId="5" fillId="0" borderId="1" xfId="0" applyNumberFormat="1" applyFont="1" applyBorder="1"/>
    <xf numFmtId="3" fontId="4" fillId="0" borderId="1" xfId="0" applyNumberFormat="1" applyFont="1" applyBorder="1"/>
    <xf numFmtId="3" fontId="4" fillId="0" borderId="1" xfId="20" applyNumberFormat="1" applyFont="1" applyFill="1" applyBorder="1"/>
    <xf numFmtId="3" fontId="4" fillId="0" borderId="0" xfId="0" applyNumberFormat="1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3261D51-E8CA-4A37-9E30-550D1314E9E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F3261D51-E8CA-4A37-9E30-550D1314E9E6}" id="{4AE2CD1A-3C3C-4F0D-B199-CA64AD72A502}">
    <text>SUAMTORIA DE GIRO DIRECTO Y ESFUERZO PROPIO</text>
  </threadedComment>
  <threadedComment ref="K8" dT="2020-08-04T16:00:44" personId="{F3261D51-E8CA-4A37-9E30-550D1314E9E6}" id="{3E2EFE44-1A1A-47B6-8DBB-13C040B617D1}">
    <text>SUMATORIA DE PAGOS (DESCUENTOS ,TESORERIA,EMBARGOS)</text>
  </threadedComment>
  <threadedComment ref="R8" dT="2020-08-04T15:59:07" personId="{F3261D51-E8CA-4A37-9E30-550D1314E9E6}" id="{608C97CD-6354-4091-8D97-74141AA2ACFE}">
    <text>SUMATORIA DE VALORES (PRESCRITAS SALDO DE FACTURAS DE CONTRATO LIQUIDADOS Y OTROS CONCEPTOS (N/A NO RADICADAS)</text>
  </threadedComment>
  <threadedComment ref="X8" dT="2020-08-04T15:55:33" personId="{F3261D51-E8CA-4A37-9E30-550D1314E9E6}" id="{1C74EF90-3ECE-4A40-99A1-0449EAB0528F}">
    <text>SUMATORIA DE LOS VALORES DE GLOSAS LEGALIZADAS Y GLOSAS POR CONCILIAR</text>
  </threadedComment>
  <threadedComment ref="AC8" dT="2020-08-04T15:56:24" personId="{F3261D51-E8CA-4A37-9E30-550D1314E9E6}" id="{4EC9D587-8666-48AD-8023-A50A82F29362}">
    <text>VALRO INDIVIDUAL DE LA GLOSAS LEGALIZADA</text>
  </threadedComment>
  <threadedComment ref="AE8" dT="2020-08-04T15:56:04" personId="{F3261D51-E8CA-4A37-9E30-550D1314E9E6}" id="{0954B8DA-AA08-4445-B9ED-622957C79A55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FE1728AF-61D0-4137-954E-3DCA5D0F4F20}">
  <dimension ref="A1:AK92"/>
  <sheetViews>
    <sheetView tabSelected="1" zoomScale="115" zoomScaleNormal="115" workbookViewId="0" topLeftCell="A78">
      <selection pane="topLeft" activeCell="A82" sqref="A82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6.3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123</v>
      </c>
    </row>
    <row r="4" spans="1:5" ht="15">
      <c r="A4" s="1" t="s">
        <v>4</v>
      </c>
      <c r="E4" s="4">
        <v>45260</v>
      </c>
    </row>
    <row r="5" spans="1:5" ht="15">
      <c r="A5" s="1" t="s">
        <v>5</v>
      </c>
      <c r="E5" s="4">
        <v>45820</v>
      </c>
    </row>
    <row r="6" ht="15.75" thickBot="1"/>
    <row r="7" spans="1:33" ht="15.75" thickBot="1">
      <c r="A7" s="47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50" t="s">
        <v>7</v>
      </c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>
        <v>8420</v>
      </c>
      <c r="D9" s="17">
        <v>8420</v>
      </c>
      <c r="E9" s="19">
        <v>44266</v>
      </c>
      <c r="F9" s="20">
        <v>44266</v>
      </c>
      <c r="G9" s="21">
        <v>770000</v>
      </c>
      <c r="H9" s="22">
        <v>0</v>
      </c>
      <c r="I9" s="22">
        <v>770000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>
        <v>8420</v>
      </c>
      <c r="Q9" s="24">
        <f>+IF(P9&gt;0,G9,0)</f>
        <v>770000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53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>
        <v>8453</v>
      </c>
      <c r="D10" s="17">
        <v>8453</v>
      </c>
      <c r="E10" s="19">
        <v>44270</v>
      </c>
      <c r="F10" s="20">
        <v>44270</v>
      </c>
      <c r="G10" s="21">
        <v>1650000</v>
      </c>
      <c r="H10" s="22">
        <v>0</v>
      </c>
      <c r="I10" s="22">
        <v>1650000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>
        <v>8453</v>
      </c>
      <c r="Q10" s="24">
        <f>+IF(P10&gt;0,G10,0)</f>
        <v>1650000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53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>
        <v>8454</v>
      </c>
      <c r="D11" s="17">
        <v>8454</v>
      </c>
      <c r="E11" s="19">
        <v>44270</v>
      </c>
      <c r="F11" s="20">
        <v>44270</v>
      </c>
      <c r="G11" s="21">
        <v>770000</v>
      </c>
      <c r="H11" s="22">
        <v>0</v>
      </c>
      <c r="I11" s="22">
        <v>770000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0</v>
      </c>
      <c r="P11" s="18">
        <v>8454</v>
      </c>
      <c r="Q11" s="24">
        <f t="shared" si="3" ref="Q11:Q74">+IF(P11&gt;0,G11,0)</f>
        <v>770000</v>
      </c>
      <c r="R11" s="25">
        <f t="shared" si="4" ref="R11:R74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53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>
        <v>8539</v>
      </c>
      <c r="D12" s="17">
        <v>8539</v>
      </c>
      <c r="E12" s="19">
        <v>44273</v>
      </c>
      <c r="F12" s="20">
        <v>44273</v>
      </c>
      <c r="G12" s="21">
        <v>56000</v>
      </c>
      <c r="H12" s="22">
        <v>0</v>
      </c>
      <c r="I12" s="22">
        <v>56000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0</v>
      </c>
      <c r="P12" s="18">
        <v>8539</v>
      </c>
      <c r="Q12" s="24">
        <f t="shared" si="3"/>
        <v>56000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53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>
        <v>8692</v>
      </c>
      <c r="D13" s="17">
        <v>8692</v>
      </c>
      <c r="E13" s="19">
        <v>44279</v>
      </c>
      <c r="F13" s="20">
        <v>44279</v>
      </c>
      <c r="G13" s="21">
        <v>180000</v>
      </c>
      <c r="H13" s="22">
        <v>0</v>
      </c>
      <c r="I13" s="22">
        <v>180000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0</v>
      </c>
      <c r="P13" s="18">
        <v>8692</v>
      </c>
      <c r="Q13" s="24">
        <f t="shared" si="3"/>
        <v>180000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53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>
        <v>9255</v>
      </c>
      <c r="D14" s="17">
        <v>9255</v>
      </c>
      <c r="E14" s="19">
        <v>44293</v>
      </c>
      <c r="F14" s="20">
        <v>44293</v>
      </c>
      <c r="G14" s="21">
        <v>433988</v>
      </c>
      <c r="H14" s="22">
        <v>0</v>
      </c>
      <c r="I14" s="22">
        <v>433988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0</v>
      </c>
      <c r="P14" s="18">
        <v>9255</v>
      </c>
      <c r="Q14" s="24">
        <f t="shared" si="3"/>
        <v>433988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53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122</v>
      </c>
      <c r="D15" s="17">
        <v>22650</v>
      </c>
      <c r="E15" s="19">
        <v>44378</v>
      </c>
      <c r="F15" s="20">
        <v>44378</v>
      </c>
      <c r="G15" s="21">
        <v>440000</v>
      </c>
      <c r="H15" s="22">
        <v>0</v>
      </c>
      <c r="I15" s="22">
        <v>440000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0</v>
      </c>
      <c r="P15" s="18">
        <v>22650</v>
      </c>
      <c r="Q15" s="24">
        <f t="shared" si="3"/>
        <v>440000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53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121</v>
      </c>
      <c r="D16" s="17">
        <v>22816</v>
      </c>
      <c r="E16" s="19">
        <v>44379</v>
      </c>
      <c r="F16" s="20">
        <v>44379</v>
      </c>
      <c r="G16" s="21">
        <v>299423</v>
      </c>
      <c r="H16" s="22">
        <v>0</v>
      </c>
      <c r="I16" s="22">
        <v>299423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0</v>
      </c>
      <c r="P16" s="18">
        <v>22816</v>
      </c>
      <c r="Q16" s="24">
        <f t="shared" si="3"/>
        <v>299423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53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120</v>
      </c>
      <c r="D17" s="17">
        <v>23442</v>
      </c>
      <c r="E17" s="19">
        <v>44383</v>
      </c>
      <c r="F17" s="20">
        <v>44383</v>
      </c>
      <c r="G17" s="21">
        <v>269903</v>
      </c>
      <c r="H17" s="22">
        <v>0</v>
      </c>
      <c r="I17" s="22">
        <v>269903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0</v>
      </c>
      <c r="P17" s="18">
        <v>23442</v>
      </c>
      <c r="Q17" s="24">
        <f t="shared" si="3"/>
        <v>269903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53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119</v>
      </c>
      <c r="D18" s="17">
        <v>23586</v>
      </c>
      <c r="E18" s="19">
        <v>44384</v>
      </c>
      <c r="F18" s="20">
        <v>44384</v>
      </c>
      <c r="G18" s="21">
        <v>26903</v>
      </c>
      <c r="H18" s="22">
        <v>0</v>
      </c>
      <c r="I18" s="22">
        <v>26903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0</v>
      </c>
      <c r="P18" s="18">
        <v>23586</v>
      </c>
      <c r="Q18" s="24">
        <f t="shared" si="3"/>
        <v>26903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53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118</v>
      </c>
      <c r="D19" s="17">
        <v>1526</v>
      </c>
      <c r="E19" s="19">
        <v>44412</v>
      </c>
      <c r="F19" s="20">
        <v>44412</v>
      </c>
      <c r="G19" s="21">
        <v>994230</v>
      </c>
      <c r="H19" s="22">
        <v>0</v>
      </c>
      <c r="I19" s="22">
        <v>994230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0</v>
      </c>
      <c r="P19" s="18">
        <v>1526</v>
      </c>
      <c r="Q19" s="24">
        <f t="shared" si="3"/>
        <v>994230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53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117</v>
      </c>
      <c r="D20" s="17">
        <v>26196</v>
      </c>
      <c r="E20" s="19">
        <v>44421</v>
      </c>
      <c r="F20" s="20">
        <v>44421</v>
      </c>
      <c r="G20" s="21">
        <v>440000</v>
      </c>
      <c r="H20" s="22">
        <v>0</v>
      </c>
      <c r="I20" s="22">
        <v>440000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0</v>
      </c>
      <c r="P20" s="18">
        <v>26196</v>
      </c>
      <c r="Q20" s="24">
        <f t="shared" si="3"/>
        <v>440000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53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116</v>
      </c>
      <c r="D21" s="17">
        <v>5335</v>
      </c>
      <c r="E21" s="19">
        <v>44497</v>
      </c>
      <c r="F21" s="20">
        <v>44497</v>
      </c>
      <c r="G21" s="21">
        <v>110000</v>
      </c>
      <c r="H21" s="22">
        <v>0</v>
      </c>
      <c r="I21" s="22">
        <v>110000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0</v>
      </c>
      <c r="P21" s="18">
        <v>5335</v>
      </c>
      <c r="Q21" s="24">
        <f t="shared" si="3"/>
        <v>110000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53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115</v>
      </c>
      <c r="D22" s="17">
        <v>5803</v>
      </c>
      <c r="E22" s="19">
        <v>44543</v>
      </c>
      <c r="F22" s="20">
        <v>44541</v>
      </c>
      <c r="G22" s="21">
        <v>1408880</v>
      </c>
      <c r="H22" s="22">
        <v>0</v>
      </c>
      <c r="I22" s="22">
        <v>1408880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0</v>
      </c>
      <c r="P22" s="18">
        <v>5803</v>
      </c>
      <c r="Q22" s="24">
        <f t="shared" si="3"/>
        <v>1408880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53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114</v>
      </c>
      <c r="D23" s="17">
        <v>30591</v>
      </c>
      <c r="E23" s="19">
        <v>44564</v>
      </c>
      <c r="F23" s="20">
        <v>44564</v>
      </c>
      <c r="G23" s="21">
        <v>468009</v>
      </c>
      <c r="H23" s="22">
        <v>0</v>
      </c>
      <c r="I23" s="22">
        <v>468009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0</v>
      </c>
      <c r="P23" s="18">
        <v>30591</v>
      </c>
      <c r="Q23" s="24">
        <f t="shared" si="3"/>
        <v>468009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53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113</v>
      </c>
      <c r="D24" s="17">
        <v>31275</v>
      </c>
      <c r="E24" s="19">
        <v>44577</v>
      </c>
      <c r="F24" s="20">
        <v>44577</v>
      </c>
      <c r="G24" s="21">
        <v>1400000</v>
      </c>
      <c r="H24" s="22">
        <v>0</v>
      </c>
      <c r="I24" s="22">
        <v>1400000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0</v>
      </c>
      <c r="P24" s="18">
        <v>31275</v>
      </c>
      <c r="Q24" s="24">
        <f t="shared" si="3"/>
        <v>1400000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53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112</v>
      </c>
      <c r="D25" s="17">
        <v>9019</v>
      </c>
      <c r="E25" s="19">
        <v>44580</v>
      </c>
      <c r="F25" s="20">
        <v>44592</v>
      </c>
      <c r="G25" s="21">
        <v>56000</v>
      </c>
      <c r="H25" s="22">
        <v>0</v>
      </c>
      <c r="I25" s="22">
        <v>56000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0</v>
      </c>
      <c r="P25" s="18">
        <v>9019</v>
      </c>
      <c r="Q25" s="24">
        <f t="shared" si="3"/>
        <v>56000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53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111</v>
      </c>
      <c r="D26" s="17">
        <v>16285</v>
      </c>
      <c r="E26" s="19">
        <v>44581</v>
      </c>
      <c r="F26" s="20">
        <v>44574</v>
      </c>
      <c r="G26" s="21">
        <v>23078</v>
      </c>
      <c r="H26" s="22">
        <v>0</v>
      </c>
      <c r="I26" s="22">
        <v>23078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0</v>
      </c>
      <c r="P26" s="18">
        <v>16285</v>
      </c>
      <c r="Q26" s="24">
        <f t="shared" si="3"/>
        <v>23078</v>
      </c>
      <c r="R26" s="25">
        <f t="shared" si="4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53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110</v>
      </c>
      <c r="D27" s="17">
        <v>17188</v>
      </c>
      <c r="E27" s="19">
        <v>44585</v>
      </c>
      <c r="F27" s="20">
        <v>44588</v>
      </c>
      <c r="G27" s="21">
        <v>23078</v>
      </c>
      <c r="H27" s="22">
        <v>0</v>
      </c>
      <c r="I27" s="22">
        <v>23078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0</v>
      </c>
      <c r="P27" s="18">
        <v>17188</v>
      </c>
      <c r="Q27" s="24">
        <f t="shared" si="3"/>
        <v>23078</v>
      </c>
      <c r="R27" s="25">
        <f t="shared" si="4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53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109</v>
      </c>
      <c r="D28" s="17">
        <v>16990</v>
      </c>
      <c r="E28" s="19">
        <v>44585</v>
      </c>
      <c r="F28" s="20">
        <v>44588</v>
      </c>
      <c r="G28" s="21">
        <v>56000</v>
      </c>
      <c r="H28" s="22">
        <v>0</v>
      </c>
      <c r="I28" s="22">
        <v>56000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0</v>
      </c>
      <c r="P28" s="18">
        <v>16990</v>
      </c>
      <c r="Q28" s="24">
        <f t="shared" si="3"/>
        <v>56000</v>
      </c>
      <c r="R28" s="25">
        <f t="shared" si="4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53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108</v>
      </c>
      <c r="D29" s="17">
        <v>16949</v>
      </c>
      <c r="E29" s="19">
        <v>44585</v>
      </c>
      <c r="F29" s="20">
        <v>44588</v>
      </c>
      <c r="G29" s="21">
        <v>150000</v>
      </c>
      <c r="H29" s="22">
        <v>0</v>
      </c>
      <c r="I29" s="22">
        <v>150000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0</v>
      </c>
      <c r="P29" s="18">
        <v>16949</v>
      </c>
      <c r="Q29" s="24">
        <f t="shared" si="3"/>
        <v>150000</v>
      </c>
      <c r="R29" s="25">
        <f t="shared" si="4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53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107</v>
      </c>
      <c r="D30" s="17">
        <v>31892</v>
      </c>
      <c r="E30" s="19">
        <v>44587</v>
      </c>
      <c r="F30" s="20">
        <v>44587</v>
      </c>
      <c r="G30" s="21">
        <v>330000</v>
      </c>
      <c r="H30" s="22">
        <v>0</v>
      </c>
      <c r="I30" s="22">
        <v>330000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0</v>
      </c>
      <c r="P30" s="18">
        <v>31892</v>
      </c>
      <c r="Q30" s="24">
        <f t="shared" si="3"/>
        <v>330000</v>
      </c>
      <c r="R30" s="25">
        <f t="shared" si="4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53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106</v>
      </c>
      <c r="D31" s="17">
        <v>31889</v>
      </c>
      <c r="E31" s="19">
        <v>44587</v>
      </c>
      <c r="F31" s="20">
        <v>44572</v>
      </c>
      <c r="G31" s="21">
        <v>880000</v>
      </c>
      <c r="H31" s="22">
        <v>0</v>
      </c>
      <c r="I31" s="22">
        <v>880000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0</v>
      </c>
      <c r="P31" s="18">
        <v>31889</v>
      </c>
      <c r="Q31" s="24">
        <f t="shared" si="3"/>
        <v>880000</v>
      </c>
      <c r="R31" s="25">
        <f t="shared" si="4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53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105</v>
      </c>
      <c r="D32" s="17">
        <v>31886</v>
      </c>
      <c r="E32" s="19">
        <v>44587</v>
      </c>
      <c r="F32" s="20">
        <v>44572</v>
      </c>
      <c r="G32" s="21">
        <v>720000</v>
      </c>
      <c r="H32" s="22">
        <v>0</v>
      </c>
      <c r="I32" s="22">
        <v>720000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0</v>
      </c>
      <c r="P32" s="18">
        <v>31886</v>
      </c>
      <c r="Q32" s="24">
        <f t="shared" si="3"/>
        <v>720000</v>
      </c>
      <c r="R32" s="25">
        <f t="shared" si="4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53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104</v>
      </c>
      <c r="D33" s="17">
        <v>31895</v>
      </c>
      <c r="E33" s="19">
        <v>44587</v>
      </c>
      <c r="F33" s="20">
        <v>44587</v>
      </c>
      <c r="G33" s="21">
        <v>2156000</v>
      </c>
      <c r="H33" s="22">
        <v>0</v>
      </c>
      <c r="I33" s="22">
        <v>2156000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0</v>
      </c>
      <c r="P33" s="18">
        <v>31895</v>
      </c>
      <c r="Q33" s="24">
        <f t="shared" si="3"/>
        <v>2156000</v>
      </c>
      <c r="R33" s="25">
        <f t="shared" si="4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53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103</v>
      </c>
      <c r="D34" s="17">
        <v>31890</v>
      </c>
      <c r="E34" s="19">
        <v>44587</v>
      </c>
      <c r="F34" s="20">
        <v>44587</v>
      </c>
      <c r="G34" s="21">
        <v>2200000</v>
      </c>
      <c r="H34" s="22">
        <v>0</v>
      </c>
      <c r="I34" s="22">
        <v>2200000</v>
      </c>
      <c r="J34" s="22">
        <v>0</v>
      </c>
      <c r="K34" s="23"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0</v>
      </c>
      <c r="P34" s="18">
        <v>31890</v>
      </c>
      <c r="Q34" s="24">
        <f t="shared" si="3"/>
        <v>2200000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53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102</v>
      </c>
      <c r="D35" s="17">
        <v>31897</v>
      </c>
      <c r="E35" s="19">
        <v>44587</v>
      </c>
      <c r="F35" s="20">
        <v>44587</v>
      </c>
      <c r="G35" s="21">
        <v>440000</v>
      </c>
      <c r="H35" s="22">
        <v>0</v>
      </c>
      <c r="I35" s="22">
        <v>440000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0</v>
      </c>
      <c r="P35" s="18">
        <v>31897</v>
      </c>
      <c r="Q35" s="24">
        <f t="shared" si="3"/>
        <v>440000</v>
      </c>
      <c r="R35" s="25">
        <f t="shared" si="4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53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101</v>
      </c>
      <c r="D36" s="17">
        <v>31891</v>
      </c>
      <c r="E36" s="19">
        <v>44587</v>
      </c>
      <c r="F36" s="20">
        <v>44587</v>
      </c>
      <c r="G36" s="21">
        <v>431200</v>
      </c>
      <c r="H36" s="22">
        <v>0</v>
      </c>
      <c r="I36" s="22">
        <v>431200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0</v>
      </c>
      <c r="P36" s="18">
        <v>31891</v>
      </c>
      <c r="Q36" s="24">
        <f t="shared" si="3"/>
        <v>431200</v>
      </c>
      <c r="R36" s="25">
        <f t="shared" si="4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53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100</v>
      </c>
      <c r="D37" s="17">
        <v>31898</v>
      </c>
      <c r="E37" s="19">
        <v>44587</v>
      </c>
      <c r="F37" s="20">
        <v>44587</v>
      </c>
      <c r="G37" s="21">
        <v>990000</v>
      </c>
      <c r="H37" s="22">
        <v>0</v>
      </c>
      <c r="I37" s="22">
        <v>990000</v>
      </c>
      <c r="J37" s="22">
        <v>0</v>
      </c>
      <c r="K37" s="23"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0</v>
      </c>
      <c r="P37" s="18">
        <v>31898</v>
      </c>
      <c r="Q37" s="24">
        <f t="shared" si="3"/>
        <v>990000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53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99</v>
      </c>
      <c r="D38" s="17">
        <v>31911</v>
      </c>
      <c r="E38" s="19">
        <v>44587</v>
      </c>
      <c r="F38" s="20">
        <v>44587</v>
      </c>
      <c r="G38" s="21">
        <v>660000</v>
      </c>
      <c r="H38" s="22">
        <v>0</v>
      </c>
      <c r="I38" s="22">
        <v>660000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0</v>
      </c>
      <c r="P38" s="18">
        <v>31911</v>
      </c>
      <c r="Q38" s="24">
        <f t="shared" si="3"/>
        <v>660000</v>
      </c>
      <c r="R38" s="25">
        <f t="shared" si="4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53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98</v>
      </c>
      <c r="D39" s="17">
        <v>31885</v>
      </c>
      <c r="E39" s="19">
        <v>44587</v>
      </c>
      <c r="F39" s="20">
        <v>44572</v>
      </c>
      <c r="G39" s="21">
        <v>110000</v>
      </c>
      <c r="H39" s="22">
        <v>0</v>
      </c>
      <c r="I39" s="22">
        <v>110000</v>
      </c>
      <c r="J39" s="22">
        <v>0</v>
      </c>
      <c r="K39" s="23"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0</v>
      </c>
      <c r="P39" s="18">
        <v>31885</v>
      </c>
      <c r="Q39" s="24">
        <f t="shared" si="3"/>
        <v>110000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53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97</v>
      </c>
      <c r="D40" s="17">
        <v>31909</v>
      </c>
      <c r="E40" s="19">
        <v>44587</v>
      </c>
      <c r="F40" s="20">
        <v>44587</v>
      </c>
      <c r="G40" s="21">
        <v>550000</v>
      </c>
      <c r="H40" s="22">
        <v>0</v>
      </c>
      <c r="I40" s="22">
        <v>550000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0</v>
      </c>
      <c r="P40" s="18">
        <v>31909</v>
      </c>
      <c r="Q40" s="24">
        <f t="shared" si="3"/>
        <v>550000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53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96</v>
      </c>
      <c r="D41" s="17">
        <v>31910</v>
      </c>
      <c r="E41" s="19">
        <v>44587</v>
      </c>
      <c r="F41" s="20">
        <v>44587</v>
      </c>
      <c r="G41" s="21">
        <v>107800</v>
      </c>
      <c r="H41" s="22">
        <v>0</v>
      </c>
      <c r="I41" s="22">
        <v>107800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0</v>
      </c>
      <c r="P41" s="18">
        <v>31910</v>
      </c>
      <c r="Q41" s="24">
        <f t="shared" si="3"/>
        <v>107800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53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95</v>
      </c>
      <c r="D42" s="17">
        <v>16746</v>
      </c>
      <c r="E42" s="19">
        <v>44593</v>
      </c>
      <c r="F42" s="20">
        <v>44593</v>
      </c>
      <c r="G42" s="21">
        <v>110000</v>
      </c>
      <c r="H42" s="22">
        <v>0</v>
      </c>
      <c r="I42" s="22">
        <v>110000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0</v>
      </c>
      <c r="P42" s="18">
        <v>16746</v>
      </c>
      <c r="Q42" s="24">
        <f t="shared" si="3"/>
        <v>110000</v>
      </c>
      <c r="R42" s="25">
        <f t="shared" si="4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53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94</v>
      </c>
      <c r="D43" s="17">
        <v>17944</v>
      </c>
      <c r="E43" s="19">
        <v>44602</v>
      </c>
      <c r="F43" s="20">
        <v>44602</v>
      </c>
      <c r="G43" s="21">
        <v>300000</v>
      </c>
      <c r="H43" s="22">
        <v>0</v>
      </c>
      <c r="I43" s="22">
        <v>300000</v>
      </c>
      <c r="J43" s="22">
        <v>0</v>
      </c>
      <c r="K43" s="23"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0</v>
      </c>
      <c r="P43" s="18">
        <v>17944</v>
      </c>
      <c r="Q43" s="24">
        <f t="shared" si="3"/>
        <v>300000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53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93</v>
      </c>
      <c r="D44" s="17">
        <v>10151</v>
      </c>
      <c r="E44" s="19">
        <v>44616</v>
      </c>
      <c r="F44" s="20">
        <v>44597</v>
      </c>
      <c r="G44" s="21">
        <v>110000</v>
      </c>
      <c r="H44" s="22">
        <v>0</v>
      </c>
      <c r="I44" s="22">
        <v>110000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0</v>
      </c>
      <c r="P44" s="18">
        <v>10151</v>
      </c>
      <c r="Q44" s="24">
        <f t="shared" si="3"/>
        <v>110000</v>
      </c>
      <c r="R44" s="25">
        <f t="shared" si="4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53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92</v>
      </c>
      <c r="D45" s="17">
        <v>10191</v>
      </c>
      <c r="E45" s="19">
        <v>44616</v>
      </c>
      <c r="F45" s="20">
        <v>44597</v>
      </c>
      <c r="G45" s="21">
        <v>110000</v>
      </c>
      <c r="H45" s="22">
        <v>0</v>
      </c>
      <c r="I45" s="22">
        <v>110000</v>
      </c>
      <c r="J45" s="22">
        <v>0</v>
      </c>
      <c r="K45" s="23"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0</v>
      </c>
      <c r="P45" s="18">
        <v>10191</v>
      </c>
      <c r="Q45" s="24">
        <f t="shared" si="3"/>
        <v>110000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53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91</v>
      </c>
      <c r="D46" s="17">
        <v>19809</v>
      </c>
      <c r="E46" s="19">
        <v>44622</v>
      </c>
      <c r="F46" s="20">
        <v>44653</v>
      </c>
      <c r="G46" s="21">
        <v>22000</v>
      </c>
      <c r="H46" s="22">
        <v>0</v>
      </c>
      <c r="I46" s="22">
        <v>22000</v>
      </c>
      <c r="J46" s="22">
        <v>0</v>
      </c>
      <c r="K46" s="23"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0</v>
      </c>
      <c r="P46" s="18">
        <v>19809</v>
      </c>
      <c r="Q46" s="24">
        <f t="shared" si="3"/>
        <v>22000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53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90</v>
      </c>
      <c r="D47" s="17">
        <v>11081</v>
      </c>
      <c r="E47" s="19">
        <v>44625</v>
      </c>
      <c r="F47" s="20">
        <v>44656</v>
      </c>
      <c r="G47" s="21">
        <v>22000</v>
      </c>
      <c r="H47" s="22">
        <v>0</v>
      </c>
      <c r="I47" s="22">
        <v>22000</v>
      </c>
      <c r="J47" s="22">
        <v>0</v>
      </c>
      <c r="K47" s="23"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0</v>
      </c>
      <c r="P47" s="18">
        <v>11081</v>
      </c>
      <c r="Q47" s="24">
        <f t="shared" si="3"/>
        <v>22000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53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89</v>
      </c>
      <c r="D48" s="17">
        <v>14596</v>
      </c>
      <c r="E48" s="19">
        <v>44636</v>
      </c>
      <c r="F48" s="20">
        <v>44667</v>
      </c>
      <c r="G48" s="21">
        <v>56000</v>
      </c>
      <c r="H48" s="22">
        <v>0</v>
      </c>
      <c r="I48" s="22">
        <v>56000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0</v>
      </c>
      <c r="P48" s="18">
        <v>14596</v>
      </c>
      <c r="Q48" s="24">
        <f t="shared" si="3"/>
        <v>56000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53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88</v>
      </c>
      <c r="D49" s="17">
        <v>15810</v>
      </c>
      <c r="E49" s="19">
        <v>44652</v>
      </c>
      <c r="F49" s="20">
        <v>44657</v>
      </c>
      <c r="G49" s="21">
        <v>65000</v>
      </c>
      <c r="H49" s="22">
        <v>0</v>
      </c>
      <c r="I49" s="22">
        <v>65000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0</v>
      </c>
      <c r="P49" s="18">
        <v>15810</v>
      </c>
      <c r="Q49" s="24">
        <f t="shared" si="3"/>
        <v>65000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53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87</v>
      </c>
      <c r="D50" s="17">
        <v>15823</v>
      </c>
      <c r="E50" s="19">
        <v>44652</v>
      </c>
      <c r="F50" s="20">
        <v>44680</v>
      </c>
      <c r="G50" s="21">
        <v>216000</v>
      </c>
      <c r="H50" s="22">
        <v>0</v>
      </c>
      <c r="I50" s="22">
        <v>216000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0</v>
      </c>
      <c r="P50" s="18">
        <v>15823</v>
      </c>
      <c r="Q50" s="24">
        <f t="shared" si="3"/>
        <v>216000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53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86</v>
      </c>
      <c r="D51" s="17">
        <v>15944</v>
      </c>
      <c r="E51" s="19">
        <v>44677</v>
      </c>
      <c r="F51" s="20">
        <v>44677</v>
      </c>
      <c r="G51" s="21">
        <v>20000</v>
      </c>
      <c r="H51" s="22">
        <v>0</v>
      </c>
      <c r="I51" s="22">
        <v>20000</v>
      </c>
      <c r="J51" s="22">
        <v>0</v>
      </c>
      <c r="K51" s="23"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0</v>
      </c>
      <c r="P51" s="18">
        <v>15944</v>
      </c>
      <c r="Q51" s="24">
        <f t="shared" si="3"/>
        <v>20000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53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85</v>
      </c>
      <c r="D52" s="17">
        <v>16305</v>
      </c>
      <c r="E52" s="19">
        <v>44679</v>
      </c>
      <c r="F52" s="20">
        <v>44679</v>
      </c>
      <c r="G52" s="21">
        <v>20000</v>
      </c>
      <c r="H52" s="22">
        <v>0</v>
      </c>
      <c r="I52" s="22">
        <v>20000</v>
      </c>
      <c r="J52" s="22">
        <v>0</v>
      </c>
      <c r="K52" s="23"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0</v>
      </c>
      <c r="P52" s="18">
        <v>16305</v>
      </c>
      <c r="Q52" s="24">
        <f t="shared" si="3"/>
        <v>20000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53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84</v>
      </c>
      <c r="D53" s="17">
        <v>17833</v>
      </c>
      <c r="E53" s="19">
        <v>44692</v>
      </c>
      <c r="F53" s="20">
        <v>44692</v>
      </c>
      <c r="G53" s="21">
        <v>56000</v>
      </c>
      <c r="H53" s="22">
        <v>0</v>
      </c>
      <c r="I53" s="22">
        <v>56000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0</v>
      </c>
      <c r="P53" s="18">
        <v>17833</v>
      </c>
      <c r="Q53" s="24">
        <f t="shared" si="3"/>
        <v>56000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53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83</v>
      </c>
      <c r="D54" s="17">
        <v>18163</v>
      </c>
      <c r="E54" s="19">
        <v>44693</v>
      </c>
      <c r="F54" s="20">
        <v>44700</v>
      </c>
      <c r="G54" s="21">
        <v>56000</v>
      </c>
      <c r="H54" s="22">
        <v>0</v>
      </c>
      <c r="I54" s="22">
        <v>56000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0</v>
      </c>
      <c r="P54" s="18">
        <v>18163</v>
      </c>
      <c r="Q54" s="24">
        <f t="shared" si="3"/>
        <v>56000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53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82</v>
      </c>
      <c r="D55" s="17">
        <v>36187</v>
      </c>
      <c r="E55" s="19">
        <v>44709</v>
      </c>
      <c r="F55" s="20">
        <v>44713</v>
      </c>
      <c r="G55" s="21">
        <v>56000</v>
      </c>
      <c r="H55" s="22">
        <v>0</v>
      </c>
      <c r="I55" s="22">
        <v>56000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0</v>
      </c>
      <c r="P55" s="18">
        <v>36187</v>
      </c>
      <c r="Q55" s="24">
        <f t="shared" si="3"/>
        <v>56000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53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81</v>
      </c>
      <c r="D56" s="17">
        <v>26567</v>
      </c>
      <c r="E56" s="19">
        <v>44728</v>
      </c>
      <c r="F56" s="20">
        <v>44733</v>
      </c>
      <c r="G56" s="21">
        <v>3100000</v>
      </c>
      <c r="H56" s="22">
        <v>0</v>
      </c>
      <c r="I56" s="22">
        <v>3100000</v>
      </c>
      <c r="J56" s="22">
        <v>0</v>
      </c>
      <c r="K56" s="23"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0</v>
      </c>
      <c r="P56" s="18">
        <v>26567</v>
      </c>
      <c r="Q56" s="24">
        <f t="shared" si="3"/>
        <v>3100000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53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80</v>
      </c>
      <c r="D57" s="17">
        <v>22368</v>
      </c>
      <c r="E57" s="19">
        <v>44866</v>
      </c>
      <c r="F57" s="20">
        <v>44866</v>
      </c>
      <c r="G57" s="21">
        <v>846000</v>
      </c>
      <c r="H57" s="22">
        <v>0</v>
      </c>
      <c r="I57" s="22">
        <v>846000</v>
      </c>
      <c r="J57" s="22">
        <v>0</v>
      </c>
      <c r="K57" s="23"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0</v>
      </c>
      <c r="P57" s="18">
        <v>22368</v>
      </c>
      <c r="Q57" s="24">
        <f t="shared" si="3"/>
        <v>846000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53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79</v>
      </c>
      <c r="D58" s="17">
        <v>22370</v>
      </c>
      <c r="E58" s="19">
        <v>44866</v>
      </c>
      <c r="F58" s="20">
        <v>44866</v>
      </c>
      <c r="G58" s="21">
        <v>144000</v>
      </c>
      <c r="H58" s="22">
        <v>0</v>
      </c>
      <c r="I58" s="22">
        <v>144000</v>
      </c>
      <c r="J58" s="22">
        <v>0</v>
      </c>
      <c r="K58" s="23"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0</v>
      </c>
      <c r="P58" s="18">
        <v>22370</v>
      </c>
      <c r="Q58" s="24">
        <f t="shared" si="3"/>
        <v>144000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53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78</v>
      </c>
      <c r="D59" s="17">
        <v>22369</v>
      </c>
      <c r="E59" s="19">
        <v>44866</v>
      </c>
      <c r="F59" s="20">
        <v>44866</v>
      </c>
      <c r="G59" s="21">
        <v>432000</v>
      </c>
      <c r="H59" s="22">
        <v>0</v>
      </c>
      <c r="I59" s="22">
        <v>432000</v>
      </c>
      <c r="J59" s="22">
        <v>0</v>
      </c>
      <c r="K59" s="23"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0</v>
      </c>
      <c r="P59" s="18">
        <v>22369</v>
      </c>
      <c r="Q59" s="24">
        <f t="shared" si="3"/>
        <v>432000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53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77</v>
      </c>
      <c r="D60" s="17">
        <v>22371</v>
      </c>
      <c r="E60" s="19">
        <v>44867</v>
      </c>
      <c r="F60" s="20">
        <v>44867</v>
      </c>
      <c r="G60" s="21">
        <v>275000</v>
      </c>
      <c r="H60" s="22">
        <v>0</v>
      </c>
      <c r="I60" s="22">
        <v>275000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0</v>
      </c>
      <c r="P60" s="18">
        <v>22371</v>
      </c>
      <c r="Q60" s="24">
        <f t="shared" si="3"/>
        <v>275000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53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76</v>
      </c>
      <c r="D61" s="17">
        <v>22616</v>
      </c>
      <c r="E61" s="19">
        <v>44909</v>
      </c>
      <c r="F61" s="20">
        <v>44913</v>
      </c>
      <c r="G61" s="21">
        <v>3100000</v>
      </c>
      <c r="H61" s="22">
        <v>0</v>
      </c>
      <c r="I61" s="22">
        <v>3100000</v>
      </c>
      <c r="J61" s="22">
        <v>0</v>
      </c>
      <c r="K61" s="23"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0</v>
      </c>
      <c r="P61" s="18">
        <v>22616</v>
      </c>
      <c r="Q61" s="24">
        <f t="shared" si="3"/>
        <v>3100000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53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75</v>
      </c>
      <c r="D62" s="17">
        <v>22633</v>
      </c>
      <c r="E62" s="19">
        <v>44909</v>
      </c>
      <c r="F62" s="20">
        <v>44913</v>
      </c>
      <c r="G62" s="21">
        <v>180000</v>
      </c>
      <c r="H62" s="22">
        <v>0</v>
      </c>
      <c r="I62" s="22">
        <v>180000</v>
      </c>
      <c r="J62" s="22">
        <v>0</v>
      </c>
      <c r="K62" s="23"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0</v>
      </c>
      <c r="P62" s="18">
        <v>22633</v>
      </c>
      <c r="Q62" s="24">
        <f t="shared" si="3"/>
        <v>180000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53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74</v>
      </c>
      <c r="D63" s="17">
        <v>22669</v>
      </c>
      <c r="E63" s="19">
        <v>44912</v>
      </c>
      <c r="F63" s="20">
        <v>44922</v>
      </c>
      <c r="G63" s="21">
        <v>180000</v>
      </c>
      <c r="H63" s="22">
        <v>0</v>
      </c>
      <c r="I63" s="22">
        <v>180000</v>
      </c>
      <c r="J63" s="22">
        <v>0</v>
      </c>
      <c r="K63" s="23"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0</v>
      </c>
      <c r="P63" s="18">
        <v>22669</v>
      </c>
      <c r="Q63" s="24">
        <f t="shared" si="3"/>
        <v>180000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53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73</v>
      </c>
      <c r="D64" s="17">
        <v>30939</v>
      </c>
      <c r="E64" s="19">
        <v>44940</v>
      </c>
      <c r="F64" s="20">
        <v>44940</v>
      </c>
      <c r="G64" s="21">
        <v>3397600</v>
      </c>
      <c r="H64" s="22">
        <v>0</v>
      </c>
      <c r="I64" s="22">
        <v>3397600</v>
      </c>
      <c r="J64" s="22">
        <v>0</v>
      </c>
      <c r="K64" s="23"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0</v>
      </c>
      <c r="P64" s="18">
        <v>30939</v>
      </c>
      <c r="Q64" s="24">
        <f t="shared" si="3"/>
        <v>3397600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53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72</v>
      </c>
      <c r="D65" s="17">
        <v>23308</v>
      </c>
      <c r="E65" s="19">
        <v>45001</v>
      </c>
      <c r="F65" s="20">
        <v>45006</v>
      </c>
      <c r="G65" s="21">
        <v>600000</v>
      </c>
      <c r="H65" s="22">
        <v>0</v>
      </c>
      <c r="I65" s="22">
        <v>600000</v>
      </c>
      <c r="J65" s="22">
        <v>0</v>
      </c>
      <c r="K65" s="23"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0</v>
      </c>
      <c r="P65" s="18">
        <v>23308</v>
      </c>
      <c r="Q65" s="24">
        <f t="shared" si="3"/>
        <v>600000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53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71</v>
      </c>
      <c r="D66" s="17">
        <v>23326</v>
      </c>
      <c r="E66" s="19">
        <v>45020</v>
      </c>
      <c r="F66" s="20">
        <v>45036</v>
      </c>
      <c r="G66" s="21">
        <v>600000</v>
      </c>
      <c r="H66" s="22">
        <v>0</v>
      </c>
      <c r="I66" s="22">
        <v>600000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0</v>
      </c>
      <c r="P66" s="18">
        <v>23326</v>
      </c>
      <c r="Q66" s="24">
        <f t="shared" si="3"/>
        <v>600000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53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70</v>
      </c>
      <c r="D67" s="17">
        <v>38207</v>
      </c>
      <c r="E67" s="19">
        <v>45055</v>
      </c>
      <c r="F67" s="20">
        <v>45062</v>
      </c>
      <c r="G67" s="21">
        <v>8536404</v>
      </c>
      <c r="H67" s="22">
        <v>0</v>
      </c>
      <c r="I67" s="22">
        <v>0</v>
      </c>
      <c r="J67" s="22">
        <v>8536404</v>
      </c>
      <c r="K67" s="23">
        <v>0</v>
      </c>
      <c r="L67" s="22">
        <v>0</v>
      </c>
      <c r="M67" s="22">
        <v>0</v>
      </c>
      <c r="N67" s="22">
        <f t="shared" si="1"/>
        <v>8536404</v>
      </c>
      <c r="O67" s="22">
        <f t="shared" si="2"/>
        <v>0</v>
      </c>
      <c r="P67" s="18">
        <v>38207</v>
      </c>
      <c r="Q67" s="24">
        <f t="shared" si="3"/>
        <v>8536404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55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69</v>
      </c>
      <c r="D68" s="17">
        <v>23507</v>
      </c>
      <c r="E68" s="19">
        <v>45062</v>
      </c>
      <c r="F68" s="20">
        <v>45065</v>
      </c>
      <c r="G68" s="21">
        <v>325000</v>
      </c>
      <c r="H68" s="22">
        <v>0</v>
      </c>
      <c r="I68" s="22">
        <v>325000</v>
      </c>
      <c r="J68" s="22">
        <v>0</v>
      </c>
      <c r="K68" s="23"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0</v>
      </c>
      <c r="P68" s="18">
        <v>23507</v>
      </c>
      <c r="Q68" s="24">
        <f t="shared" si="3"/>
        <v>325000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53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68</v>
      </c>
      <c r="D69" s="17">
        <v>23493</v>
      </c>
      <c r="E69" s="19">
        <v>45062</v>
      </c>
      <c r="F69" s="20">
        <v>45062</v>
      </c>
      <c r="G69" s="21">
        <v>96374</v>
      </c>
      <c r="H69" s="22">
        <v>0</v>
      </c>
      <c r="I69" s="22">
        <v>96374</v>
      </c>
      <c r="J69" s="22">
        <v>0</v>
      </c>
      <c r="K69" s="23"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0</v>
      </c>
      <c r="P69" s="18">
        <v>23493</v>
      </c>
      <c r="Q69" s="24">
        <f t="shared" si="3"/>
        <v>96374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53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67</v>
      </c>
      <c r="D70" s="17">
        <v>23527</v>
      </c>
      <c r="E70" s="19">
        <v>45062</v>
      </c>
      <c r="F70" s="20">
        <v>45062</v>
      </c>
      <c r="G70" s="21">
        <v>600000</v>
      </c>
      <c r="H70" s="22">
        <v>0</v>
      </c>
      <c r="I70" s="22">
        <v>600000</v>
      </c>
      <c r="J70" s="22">
        <v>0</v>
      </c>
      <c r="K70" s="23"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0</v>
      </c>
      <c r="P70" s="18">
        <v>23527</v>
      </c>
      <c r="Q70" s="24">
        <f t="shared" si="3"/>
        <v>600000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53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66</v>
      </c>
      <c r="D71" s="17">
        <v>38223</v>
      </c>
      <c r="E71" s="19">
        <v>45077</v>
      </c>
      <c r="F71" s="20">
        <v>45078</v>
      </c>
      <c r="G71" s="21">
        <v>2020754</v>
      </c>
      <c r="H71" s="22">
        <v>0</v>
      </c>
      <c r="I71" s="22">
        <v>2020754</v>
      </c>
      <c r="J71" s="22">
        <v>0</v>
      </c>
      <c r="K71" s="23"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0</v>
      </c>
      <c r="P71" s="18">
        <v>38223</v>
      </c>
      <c r="Q71" s="24">
        <f t="shared" si="3"/>
        <v>2020754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53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65</v>
      </c>
      <c r="D72" s="17">
        <v>23638</v>
      </c>
      <c r="E72" s="19">
        <v>45098</v>
      </c>
      <c r="F72" s="20">
        <v>45112</v>
      </c>
      <c r="G72" s="21">
        <v>600000</v>
      </c>
      <c r="H72" s="22">
        <v>0</v>
      </c>
      <c r="I72" s="22">
        <v>600000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0</v>
      </c>
      <c r="P72" s="18">
        <v>23638</v>
      </c>
      <c r="Q72" s="24">
        <f t="shared" si="3"/>
        <v>600000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53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64</v>
      </c>
      <c r="D73" s="17">
        <v>38507</v>
      </c>
      <c r="E73" s="19">
        <v>45148</v>
      </c>
      <c r="F73" s="20">
        <v>45161</v>
      </c>
      <c r="G73" s="21">
        <v>531141</v>
      </c>
      <c r="H73" s="22">
        <v>0</v>
      </c>
      <c r="I73" s="22">
        <v>0</v>
      </c>
      <c r="J73" s="22">
        <v>531141</v>
      </c>
      <c r="K73" s="23">
        <v>0</v>
      </c>
      <c r="L73" s="22">
        <v>0</v>
      </c>
      <c r="M73" s="22">
        <v>0</v>
      </c>
      <c r="N73" s="22">
        <f t="shared" si="1"/>
        <v>531141</v>
      </c>
      <c r="O73" s="22">
        <f t="shared" si="2"/>
        <v>0</v>
      </c>
      <c r="P73" s="18">
        <v>38507</v>
      </c>
      <c r="Q73" s="24">
        <f t="shared" si="3"/>
        <v>531141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55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63</v>
      </c>
      <c r="D74" s="17">
        <v>23892</v>
      </c>
      <c r="E74" s="19">
        <v>45155</v>
      </c>
      <c r="F74" s="20">
        <v>45157</v>
      </c>
      <c r="G74" s="21">
        <v>1284570</v>
      </c>
      <c r="H74" s="22">
        <v>0</v>
      </c>
      <c r="I74" s="22">
        <v>1284570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0</v>
      </c>
      <c r="P74" s="18">
        <v>23892</v>
      </c>
      <c r="Q74" s="24">
        <f t="shared" si="3"/>
        <v>1284570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53</v>
      </c>
      <c r="AJ74" s="26"/>
      <c r="AK74" s="27"/>
    </row>
    <row r="75" spans="1:37" s="28" customFormat="1" ht="15">
      <c r="A75" s="17">
        <f t="shared" si="7" ref="A75:A82">+A74+1</f>
        <v>67</v>
      </c>
      <c r="B75" s="18" t="s">
        <v>44</v>
      </c>
      <c r="C75" s="17" t="s">
        <v>62</v>
      </c>
      <c r="D75" s="17">
        <v>24040</v>
      </c>
      <c r="E75" s="19">
        <v>45156</v>
      </c>
      <c r="F75" s="20">
        <v>45156</v>
      </c>
      <c r="G75" s="21">
        <v>216000</v>
      </c>
      <c r="H75" s="22">
        <v>0</v>
      </c>
      <c r="I75" s="22">
        <v>216000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8" ref="N75:N82">+SUM(J75:M75)</f>
        <v>0</v>
      </c>
      <c r="O75" s="22">
        <f t="shared" si="9" ref="O75:O82">+G75-I75-N75</f>
        <v>0</v>
      </c>
      <c r="P75" s="18">
        <v>24040</v>
      </c>
      <c r="Q75" s="24">
        <f t="shared" si="10" ref="Q75:Q82">+IF(P75&gt;0,G75,0)</f>
        <v>216000</v>
      </c>
      <c r="R75" s="25">
        <f t="shared" si="11" ref="R75:R82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82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82">+G75-I75-N75-R75-Z75-AC75-AE75-S75-U75</f>
        <v>0</v>
      </c>
      <c r="AH75" s="24">
        <v>0</v>
      </c>
      <c r="AI75" s="24" t="s">
        <v>53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61</v>
      </c>
      <c r="D76" s="17">
        <v>23999</v>
      </c>
      <c r="E76" s="19">
        <v>45156</v>
      </c>
      <c r="F76" s="20">
        <v>45156</v>
      </c>
      <c r="G76" s="21">
        <v>2512000</v>
      </c>
      <c r="H76" s="22">
        <v>0</v>
      </c>
      <c r="I76" s="22">
        <v>2512000</v>
      </c>
      <c r="J76" s="22">
        <v>0</v>
      </c>
      <c r="K76" s="23">
        <v>0</v>
      </c>
      <c r="L76" s="22">
        <v>0</v>
      </c>
      <c r="M76" s="22">
        <v>0</v>
      </c>
      <c r="N76" s="22">
        <f t="shared" si="8"/>
        <v>0</v>
      </c>
      <c r="O76" s="22">
        <f t="shared" si="9"/>
        <v>0</v>
      </c>
      <c r="P76" s="18">
        <v>23999</v>
      </c>
      <c r="Q76" s="24">
        <f t="shared" si="10"/>
        <v>2512000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53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60</v>
      </c>
      <c r="D77" s="17">
        <v>24049</v>
      </c>
      <c r="E77" s="19">
        <v>45174</v>
      </c>
      <c r="F77" s="20">
        <v>45188</v>
      </c>
      <c r="G77" s="21">
        <v>600000</v>
      </c>
      <c r="H77" s="22">
        <v>0</v>
      </c>
      <c r="I77" s="22">
        <v>600000</v>
      </c>
      <c r="J77" s="22">
        <v>0</v>
      </c>
      <c r="K77" s="23">
        <v>0</v>
      </c>
      <c r="L77" s="22">
        <v>0</v>
      </c>
      <c r="M77" s="22">
        <v>0</v>
      </c>
      <c r="N77" s="22">
        <f t="shared" si="8"/>
        <v>0</v>
      </c>
      <c r="O77" s="22">
        <f t="shared" si="9"/>
        <v>0</v>
      </c>
      <c r="P77" s="18">
        <v>24049</v>
      </c>
      <c r="Q77" s="24">
        <f t="shared" si="10"/>
        <v>600000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53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59</v>
      </c>
      <c r="D78" s="17">
        <v>24088</v>
      </c>
      <c r="E78" s="19">
        <v>45174</v>
      </c>
      <c r="F78" s="20">
        <v>45188</v>
      </c>
      <c r="G78" s="21">
        <v>180000</v>
      </c>
      <c r="H78" s="22">
        <v>0</v>
      </c>
      <c r="I78" s="22">
        <v>180000</v>
      </c>
      <c r="J78" s="22">
        <v>0</v>
      </c>
      <c r="K78" s="23"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0</v>
      </c>
      <c r="P78" s="18">
        <v>24088</v>
      </c>
      <c r="Q78" s="24">
        <f t="shared" si="10"/>
        <v>180000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53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58</v>
      </c>
      <c r="D79" s="17">
        <v>38529</v>
      </c>
      <c r="E79" s="19">
        <v>45180</v>
      </c>
      <c r="F79" s="20">
        <v>45187</v>
      </c>
      <c r="G79" s="21">
        <v>6632856</v>
      </c>
      <c r="H79" s="22">
        <v>0</v>
      </c>
      <c r="I79" s="22">
        <v>0</v>
      </c>
      <c r="J79" s="22">
        <v>6632856</v>
      </c>
      <c r="K79" s="23">
        <v>0</v>
      </c>
      <c r="L79" s="22">
        <v>0</v>
      </c>
      <c r="M79" s="22">
        <v>0</v>
      </c>
      <c r="N79" s="22">
        <f t="shared" si="8"/>
        <v>6632856</v>
      </c>
      <c r="O79" s="22">
        <f t="shared" si="9"/>
        <v>0</v>
      </c>
      <c r="P79" s="18">
        <v>38529</v>
      </c>
      <c r="Q79" s="24">
        <f t="shared" si="10"/>
        <v>6632856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55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57</v>
      </c>
      <c r="D80" s="17">
        <v>24334</v>
      </c>
      <c r="E80" s="19">
        <v>45225</v>
      </c>
      <c r="F80" s="20">
        <v>45275</v>
      </c>
      <c r="G80" s="21">
        <v>2450000</v>
      </c>
      <c r="H80" s="22">
        <v>0</v>
      </c>
      <c r="I80" s="22">
        <v>2450000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0</v>
      </c>
      <c r="P80" s="18">
        <v>24334</v>
      </c>
      <c r="Q80" s="24">
        <f t="shared" si="10"/>
        <v>2450000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53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56</v>
      </c>
      <c r="D81" s="17">
        <v>38587</v>
      </c>
      <c r="E81" s="19">
        <v>45245</v>
      </c>
      <c r="F81" s="20">
        <v>45242</v>
      </c>
      <c r="G81" s="21">
        <v>16076510</v>
      </c>
      <c r="H81" s="22">
        <v>0</v>
      </c>
      <c r="I81" s="22">
        <v>0</v>
      </c>
      <c r="J81" s="22">
        <v>16076510</v>
      </c>
      <c r="K81" s="23">
        <v>0</v>
      </c>
      <c r="L81" s="22">
        <v>0</v>
      </c>
      <c r="M81" s="22">
        <v>0</v>
      </c>
      <c r="N81" s="22">
        <f t="shared" si="8"/>
        <v>16076510</v>
      </c>
      <c r="O81" s="22">
        <f t="shared" si="9"/>
        <v>0</v>
      </c>
      <c r="P81" s="18">
        <v>38587</v>
      </c>
      <c r="Q81" s="24">
        <f t="shared" si="10"/>
        <v>16076510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55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54</v>
      </c>
      <c r="D82" s="17">
        <v>38586</v>
      </c>
      <c r="E82" s="19">
        <v>45245</v>
      </c>
      <c r="F82" s="20">
        <v>45242</v>
      </c>
      <c r="G82" s="21">
        <v>494615440</v>
      </c>
      <c r="H82" s="22">
        <v>0</v>
      </c>
      <c r="I82" s="22">
        <v>494615440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0</v>
      </c>
      <c r="P82" s="18">
        <v>38586</v>
      </c>
      <c r="Q82" s="24">
        <f t="shared" si="10"/>
        <v>494615440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53</v>
      </c>
      <c r="AJ82" s="26"/>
      <c r="AK82" s="27"/>
    </row>
    <row r="83" spans="1:37" s="28" customFormat="1" ht="15">
      <c r="A83" s="29"/>
      <c r="B83" s="30"/>
      <c r="C83" s="29"/>
      <c r="D83" s="29"/>
      <c r="E83" s="31"/>
      <c r="F83" s="32"/>
      <c r="G83" s="33"/>
      <c r="H83" s="34"/>
      <c r="I83" s="34"/>
      <c r="J83" s="34"/>
      <c r="K83" s="35"/>
      <c r="L83" s="34"/>
      <c r="M83" s="34"/>
      <c r="N83" s="34"/>
      <c r="O83" s="34"/>
      <c r="P83" s="30"/>
      <c r="Q83" s="36"/>
      <c r="R83" s="37"/>
      <c r="S83" s="37"/>
      <c r="T83" s="29"/>
      <c r="U83" s="37"/>
      <c r="V83" s="36"/>
      <c r="W83" s="29"/>
      <c r="X83" s="37"/>
      <c r="Y83" s="29"/>
      <c r="Z83" s="37"/>
      <c r="AA83" s="37"/>
      <c r="AB83" s="37"/>
      <c r="AC83" s="37"/>
      <c r="AD83" s="36"/>
      <c r="AE83" s="36"/>
      <c r="AF83" s="36"/>
      <c r="AG83" s="36"/>
      <c r="AH83" s="36"/>
      <c r="AI83" s="38"/>
      <c r="AK83" s="27"/>
    </row>
    <row r="84" spans="1:34" ht="15">
      <c r="A84" s="53" t="s">
        <v>46</v>
      </c>
      <c r="B84" s="53"/>
      <c r="C84" s="53"/>
      <c r="D84" s="53"/>
      <c r="E84" s="53"/>
      <c r="F84" s="53"/>
      <c r="G84" s="39">
        <f>SUM(G9:G82)</f>
        <v>5.70951141E8</v>
      </c>
      <c r="H84" s="39">
        <f>SUM(H9:H82)</f>
        <v>0</v>
      </c>
      <c r="I84" s="39">
        <f>SUM(I9:I82)</f>
        <v>5.3917423E8</v>
      </c>
      <c r="J84" s="39">
        <f>SUM(J9:J82)</f>
        <v>31776911</v>
      </c>
      <c r="K84" s="39">
        <f>SUM(K9:K82)</f>
        <v>0</v>
      </c>
      <c r="L84" s="39">
        <f>SUM(L9:L82)</f>
        <v>0</v>
      </c>
      <c r="M84" s="39">
        <f>SUM(M9:M82)</f>
        <v>0</v>
      </c>
      <c r="N84" s="39">
        <f>SUM(N9:N82)</f>
        <v>31776911</v>
      </c>
      <c r="O84" s="39">
        <f>SUM(O9:O82)</f>
        <v>0</v>
      </c>
      <c r="P84" s="39"/>
      <c r="Q84" s="39">
        <f>SUM(Q9:Q82)</f>
        <v>5.70951141E8</v>
      </c>
      <c r="R84" s="39">
        <f>SUM(R9:R82)</f>
        <v>0</v>
      </c>
      <c r="S84" s="39">
        <f>SUM(S9:S82)</f>
        <v>0</v>
      </c>
      <c r="T84" s="40"/>
      <c r="U84" s="39">
        <f>SUM(U9:U82)</f>
        <v>0</v>
      </c>
      <c r="V84" s="40"/>
      <c r="W84" s="40"/>
      <c r="X84" s="39">
        <f>SUM(X9:X82)</f>
        <v>0</v>
      </c>
      <c r="Y84" s="40"/>
      <c r="Z84" s="39">
        <f>SUM(Z9:Z82)</f>
        <v>0</v>
      </c>
      <c r="AA84" s="39">
        <f>SUM(AA9:AA82)</f>
        <v>0</v>
      </c>
      <c r="AB84" s="39">
        <f>SUM(AB9:AB82)</f>
        <v>0</v>
      </c>
      <c r="AC84" s="39">
        <f>SUM(AC9:AC82)</f>
        <v>0</v>
      </c>
      <c r="AD84" s="39">
        <f>SUM(AD9:AD82)</f>
        <v>0</v>
      </c>
      <c r="AE84" s="39">
        <f>SUM(AE9:AE82)</f>
        <v>0</v>
      </c>
      <c r="AF84" s="39">
        <f>SUM(AF9:AF82)</f>
        <v>0</v>
      </c>
      <c r="AG84" s="39">
        <f>SUM(AG9:AG82)</f>
        <v>0</v>
      </c>
      <c r="AH84" s="41"/>
    </row>
    <row r="87" spans="2:5" ht="15">
      <c r="B87" s="42" t="s">
        <v>47</v>
      </c>
      <c r="C87" s="43"/>
      <c r="D87" s="44"/>
      <c r="E87" s="43"/>
    </row>
    <row r="88" spans="2:5" ht="15">
      <c r="B88" s="43"/>
      <c r="C88" s="44"/>
      <c r="D88" s="43"/>
      <c r="E88" s="43"/>
    </row>
    <row r="89" spans="2:5" ht="15">
      <c r="B89" s="42" t="s">
        <v>48</v>
      </c>
      <c r="C89" s="43"/>
      <c r="D89" s="45" t="s">
        <v>52</v>
      </c>
      <c r="E89" s="43"/>
    </row>
    <row r="90" spans="2:5" ht="15">
      <c r="B90" s="42" t="s">
        <v>49</v>
      </c>
      <c r="C90" s="43"/>
      <c r="D90" s="46">
        <f>+E5</f>
        <v>45820</v>
      </c>
      <c r="E90" s="43"/>
    </row>
    <row r="92" spans="2:4" ht="15">
      <c r="B92" s="42" t="s">
        <v>50</v>
      </c>
      <c r="D92" t="s">
        <v>51</v>
      </c>
    </row>
  </sheetData>
  <autoFilter ref="A8:AK82"/>
  <mergeCells count="3">
    <mergeCell ref="A7:O7"/>
    <mergeCell ref="P7:AG7"/>
    <mergeCell ref="A84:F84"/>
  </mergeCells>
  <dataValidations count="2">
    <dataValidation type="custom" allowBlank="1" showInputMessage="1" showErrorMessage="1" sqref="F9:F83 L9:O83 Q9:Q83 X9:X83 Z9:Z83 AE9:AE83 AG9:AG83 AI9:AI83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2025-07-03T15:30:56Z</dcterms:created>
  <dcterms:modified xsi:type="dcterms:W3CDTF">2025-07-21T16:03:00Z</dcterms:modified>
  <cp:category/>
</cp:coreProperties>
</file>