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CUNDINAMARCA\FUNDACION HOSPITAL SAN CARLOS\JUNIO 2025\"/>
    </mc:Choice>
  </mc:AlternateContent>
  <bookViews>
    <workbookView xWindow="-120" yWindow="-120" windowWidth="20730" windowHeight="11040" activeTab="0"/>
  </bookViews>
  <sheets>
    <sheet name="FORMATO AIFT010" sheetId="1" r:id="rId4"/>
  </sheets>
  <definedNames>
    <definedName name="_xlnm._FilterDatabase" localSheetId="0" hidden="1">'FORMATO AIFT010'!$A$8:$AK$23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tc={395E50C5-CB8A-43D4-B959-844C55DA7C97}</author>
    <author>tc={C7524606-2C4C-4B22-AD21-44E295B5EB23}</author>
    <author>tc={6C5B01EC-C1D5-4570-95A1-6541A3CA041A}</author>
    <author>tc={60AB54BB-01E0-4FDB-9301-09F924794052}</author>
    <author>tc={8365D438-9544-4797-AAC4-D8F971D8BA99}</author>
    <author>tc={76E9FDA0-25E2-4AE0-B4F9-113B59F1A29C}</author>
  </authors>
  <commentList>
    <comment ref="J8" authorId="0" shapeId="0" xr:uid="{395E50C5-CB8A-43D4-B959-844C55DA7C97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C7524606-2C4C-4B22-AD21-44E295B5EB23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6C5B01EC-C1D5-4570-95A1-6541A3CA041A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60AB54BB-01E0-4FDB-9301-09F924794052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8365D438-9544-4797-AAC4-D8F971D8BA99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76E9FDA0-25E2-4AE0-B4F9-113B59F1A29C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<sst xmlns="http://schemas.openxmlformats.org/spreadsheetml/2006/main" count="132" uniqueCount="57">
  <si>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</si>
  <si>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</si>
  <si>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</si>
  <si>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</si>
  <si>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</si>
  <si>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</si>
  <si>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</si>
  <si>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</si>
  <si>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</si>
  <si>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</si>
  <si>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</si>
  <si>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</si>
  <si>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</si>
  <si>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</si>
  <si>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</si>
  <si>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</si>
  <si>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</si>
  <si>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</si>
  <si>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</si>
  <si>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</si>
  <si>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</si>
  <si>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</si>
  <si>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</si>
  <si>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</si>
  <si>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</si>
  <si>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</si>
  <si>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</si>
  <si>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</si>
  <si>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</si>
  <si>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</si>
  <si>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</si>
  <si>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</si>
  <si>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</si>
  <si>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</si>
  <si>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</si>
  <si>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</si>
  <si>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</si>
  <si>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</si>
  <si>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</si>
  <si>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</si>
  <si>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</si>
  <si>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</si>
  <si>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</si>
  <si>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</si>
  <si>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</si>
  <si>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</si>
  <si>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</si>
  <si>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</si>
  <si>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</si>
  <si>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</si>
  <si>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</si>
  <si>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GERALDINE TABARES BARBOSA</t>
  </si>
  <si>
    <t>LUISA MATUTE ROMERO</t>
  </si>
  <si>
    <t>NO RADICADA</t>
  </si>
  <si>
    <t xml:space="preserve"> </t>
  </si>
  <si>
    <t>GLOSA LEGALIZADA</t>
  </si>
  <si>
    <t>FUNDACION HOSPITAL SAN CARLOS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</si>
</sst>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CAD8BCE-E5B0-49F8-B55E-2796645F8789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FCAD8BCE-E5B0-49F8-B55E-2796645F8789}" id="{395E50C5-CB8A-43D4-B959-844C55DA7C97}">
    <text>SUAMTORIA DE GIRO DIRECTO Y ESFUERZO PROPIO</text>
  </threadedComment>
  <threadedComment ref="K8" dT="2020-08-04T16:00:44" personId="{FCAD8BCE-E5B0-49F8-B55E-2796645F8789}" id="{C7524606-2C4C-4B22-AD21-44E295B5EB23}">
    <text>SUMATORIA DE PAGOS (DESCUENTOS ,TESORERIA,EMBARGOS)</text>
  </threadedComment>
  <threadedComment ref="R8" dT="2020-08-04T15:59:07" personId="{FCAD8BCE-E5B0-49F8-B55E-2796645F8789}" id="{6C5B01EC-C1D5-4570-95A1-6541A3CA041A}">
    <text>SUMATORIA DE VALORES (PRESCRITAS SALDO DE FACTURAS DE CONTRATO LIQUIDADOS Y OTROS CONCEPTOS (N/A NO RADICADAS)</text>
  </threadedComment>
  <threadedComment ref="X8" dT="2020-08-04T15:55:33" personId="{FCAD8BCE-E5B0-49F8-B55E-2796645F8789}" id="{60AB54BB-01E0-4FDB-9301-09F924794052}">
    <text>SUMATORIA DE LOS VALORES DE GLOSAS LEGALIZADAS Y GLOSAS POR CONCILIAR</text>
  </threadedComment>
  <threadedComment ref="AC8" dT="2020-08-04T15:56:24" personId="{FCAD8BCE-E5B0-49F8-B55E-2796645F8789}" id="{8365D438-9544-4797-AAC4-D8F971D8BA99}">
    <text>VALRO INDIVIDUAL DE LA GLOSAS LEGALIZADA</text>
  </threadedComment>
  <threadedComment ref="AE8" dT="2020-08-04T15:56:04" personId="{FCAD8BCE-E5B0-49F8-B55E-2796645F8789}" id="{76E9FDA0-25E2-4AE0-B4F9-113B59F1A29C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A53B2019-BEDD-4C9D-B256-4B2D62F4AA93}">
  <dimension ref="A1:AK32"/>
  <sheetViews>
    <sheetView tabSelected="1" workbookViewId="0" topLeftCell="A16">
      <selection pane="topLeft" activeCell="A24" sqref="A24:XFD24"/>
    </sheetView>
  </sheetViews>
  <sheetFormatPr defaultColWidth="11.425" defaultRowHeight="15"/>
  <cols>
    <col min="1" max="1" width="8" customWidth="1"/>
    <col min="2" max="2" width="9.75" customWidth="1"/>
    <col min="3" max="3" width="13.25" customWidth="1"/>
    <col min="4" max="4" width="10.75" customWidth="1"/>
    <col min="5" max="5" width="16" customWidth="1"/>
    <col min="6" max="6" width="10.75" style="2" customWidth="1"/>
    <col min="7" max="7" width="19.625" style="3" customWidth="1"/>
    <col min="8" max="8" width="20.125" style="3" bestFit="1" customWidth="1"/>
    <col min="9" max="9" width="12.75" style="3" customWidth="1"/>
    <col min="10" max="10" width="18.62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14.75" style="3" customWidth="1"/>
    <col min="15" max="15" width="19.25" style="3" customWidth="1"/>
    <col min="16" max="16" width="15.25" bestFit="1" customWidth="1"/>
    <col min="17" max="17" width="18.75" customWidth="1"/>
    <col min="18" max="18" width="18.625" bestFit="1" customWidth="1"/>
    <col min="19" max="19" width="12.375" customWidth="1"/>
    <col min="20" max="20" width="12" bestFit="1" customWidth="1"/>
    <col min="21" max="21" width="16.25" bestFit="1" customWidth="1"/>
    <col min="22" max="22" width="9.875" bestFit="1" customWidth="1"/>
    <col min="23" max="23" width="10.25" bestFit="1" customWidth="1"/>
    <col min="24" max="24" width="15.25" bestFit="1" customWidth="1"/>
    <col min="25" max="25" width="10.125" bestFit="1" customWidth="1"/>
    <col min="26" max="26" width="15.25" bestFit="1" customWidth="1"/>
    <col min="27" max="27" width="9.25" bestFit="1" customWidth="1"/>
    <col min="28" max="28" width="14.25" customWidth="1"/>
    <col min="29" max="29" width="14.125" customWidth="1"/>
    <col min="30" max="30" width="11.875" bestFit="1" customWidth="1"/>
    <col min="31" max="31" width="15.25" bestFit="1" customWidth="1"/>
    <col min="32" max="32" width="14.625" customWidth="1"/>
    <col min="33" max="33" width="18.75" bestFit="1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2" ht="15">
      <c r="A3" s="1" t="s">
        <v>3</v>
      </c>
      <c r="B3" t="s">
        <v>56</v>
      </c>
    </row>
    <row r="4" spans="1:5" ht="15">
      <c r="A4" s="1" t="s">
        <v>4</v>
      </c>
      <c r="E4" s="4">
        <v>45777</v>
      </c>
    </row>
    <row r="5" spans="1:5" ht="15">
      <c r="A5" s="1" t="s">
        <v>5</v>
      </c>
      <c r="E5" s="4">
        <v>45818</v>
      </c>
    </row>
    <row r="6" ht="15.75" thickBot="1"/>
    <row r="7" spans="1:33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6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ht="15">
      <c r="A9" s="17">
        <v>1</v>
      </c>
      <c r="B9" s="18" t="s">
        <v>44</v>
      </c>
      <c r="C9" s="17">
        <v>676416</v>
      </c>
      <c r="D9" s="17">
        <v>676416</v>
      </c>
      <c r="E9" s="19">
        <v>44553</v>
      </c>
      <c r="F9" s="20">
        <v>44610</v>
      </c>
      <c r="G9" s="21">
        <v>1690559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f>+SUM(J9:M9)</f>
        <v>0</v>
      </c>
      <c r="O9" s="22">
        <f>+G9-I9-N9</f>
        <v>1690559</v>
      </c>
      <c r="P9" s="18">
        <v>0</v>
      </c>
      <c r="Q9" s="24">
        <f>+IF(P9&gt;0,G9,0)</f>
        <v>0</v>
      </c>
      <c r="R9" s="25">
        <f>IF(P9=0,G9,0)</f>
        <v>1690559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f>+G9-I9-N9-R9-Z9-AC9-AE9-S9-U9</f>
        <v>0</v>
      </c>
      <c r="AH9" s="24">
        <v>0</v>
      </c>
      <c r="AI9" s="24" t="s">
        <v>53</v>
      </c>
      <c r="AJ9" s="26"/>
      <c r="AK9" s="27"/>
    </row>
    <row r="10" spans="1:37" s="28" customFormat="1" ht="15">
      <c r="A10" s="17">
        <f>+A9+1</f>
        <v>2</v>
      </c>
      <c r="B10" s="18" t="s">
        <v>44</v>
      </c>
      <c r="C10" s="17">
        <v>677156</v>
      </c>
      <c r="D10" s="17">
        <v>677156</v>
      </c>
      <c r="E10" s="19">
        <v>44561</v>
      </c>
      <c r="F10" s="20">
        <v>44610</v>
      </c>
      <c r="G10" s="21">
        <v>38932235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38932235</v>
      </c>
      <c r="P10" s="18">
        <v>0</v>
      </c>
      <c r="Q10" s="24">
        <f>+IF(P10&gt;0,G10,0)</f>
        <v>0</v>
      </c>
      <c r="R10" s="25">
        <f>IF(P10=0,G10,0)</f>
        <v>38932235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f>+G10-I10-N10-R10-Z10-AC10-AE10-S10-U10</f>
        <v>0</v>
      </c>
      <c r="AH10" s="24">
        <v>0</v>
      </c>
      <c r="AI10" s="24" t="s">
        <v>53</v>
      </c>
      <c r="AJ10" s="26"/>
      <c r="AK10" s="27"/>
    </row>
    <row r="11" spans="1:37" s="28" customFormat="1" ht="15">
      <c r="A11" s="17">
        <f t="shared" si="0" ref="A11:A23">+A10+1</f>
        <v>3</v>
      </c>
      <c r="B11" s="18" t="s">
        <v>44</v>
      </c>
      <c r="C11" s="17">
        <v>677160</v>
      </c>
      <c r="D11" s="17">
        <v>677160</v>
      </c>
      <c r="E11" s="19">
        <v>44561</v>
      </c>
      <c r="F11" s="20">
        <v>44610</v>
      </c>
      <c r="G11" s="21">
        <v>295280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f t="shared" si="1" ref="N11:N23">+SUM(J11:M11)</f>
        <v>0</v>
      </c>
      <c r="O11" s="22">
        <f t="shared" si="2" ref="O11:O23">+G11-I11-N11</f>
        <v>295280</v>
      </c>
      <c r="P11" s="18">
        <v>0</v>
      </c>
      <c r="Q11" s="24">
        <f t="shared" si="3" ref="Q11:Q23">+IF(P11&gt;0,G11,0)</f>
        <v>0</v>
      </c>
      <c r="R11" s="25">
        <f t="shared" si="4" ref="R11:R23">IF(P11=0,G11,0)</f>
        <v>295280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0</v>
      </c>
      <c r="Y11" s="17" t="s">
        <v>45</v>
      </c>
      <c r="Z11" s="25">
        <f t="shared" si="5" ref="Z11:Z23">+X11-AE11+IF(X11-AE11&lt;-1,-X11+AE11,0)</f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f t="shared" si="6" ref="AG11:AG23">+G11-I11-N11-R11-Z11-AC11-AE11-S11-U11</f>
        <v>0</v>
      </c>
      <c r="AH11" s="24">
        <v>0</v>
      </c>
      <c r="AI11" s="24" t="s">
        <v>53</v>
      </c>
      <c r="AJ11" s="26"/>
      <c r="AK11" s="27"/>
    </row>
    <row r="12" spans="1:37" s="28" customFormat="1" ht="15">
      <c r="A12" s="17">
        <f t="shared" si="0"/>
        <v>4</v>
      </c>
      <c r="B12" s="18" t="s">
        <v>44</v>
      </c>
      <c r="C12" s="17">
        <v>677662</v>
      </c>
      <c r="D12" s="17">
        <v>677662</v>
      </c>
      <c r="E12" s="19">
        <v>44570</v>
      </c>
      <c r="F12" s="20">
        <v>44610</v>
      </c>
      <c r="G12" s="21">
        <v>348249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f t="shared" si="1"/>
        <v>0</v>
      </c>
      <c r="O12" s="22">
        <f t="shared" si="2"/>
        <v>348249</v>
      </c>
      <c r="P12" s="18">
        <v>0</v>
      </c>
      <c r="Q12" s="24">
        <f t="shared" si="3"/>
        <v>0</v>
      </c>
      <c r="R12" s="25">
        <f t="shared" si="4"/>
        <v>348249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0</v>
      </c>
      <c r="Y12" s="17" t="s">
        <v>45</v>
      </c>
      <c r="Z12" s="25">
        <f t="shared" si="5"/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f t="shared" si="6"/>
        <v>0</v>
      </c>
      <c r="AH12" s="24">
        <v>0</v>
      </c>
      <c r="AI12" s="24" t="s">
        <v>53</v>
      </c>
      <c r="AJ12" s="26"/>
      <c r="AK12" s="27"/>
    </row>
    <row r="13" spans="1:37" s="28" customFormat="1" ht="15">
      <c r="A13" s="17">
        <f t="shared" si="0"/>
        <v>5</v>
      </c>
      <c r="B13" s="18" t="s">
        <v>44</v>
      </c>
      <c r="C13" s="17">
        <v>677809</v>
      </c>
      <c r="D13" s="17">
        <v>677809</v>
      </c>
      <c r="E13" s="19">
        <v>44572</v>
      </c>
      <c r="F13" s="20">
        <v>44610</v>
      </c>
      <c r="G13" s="21">
        <v>11446739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f t="shared" si="1"/>
        <v>0</v>
      </c>
      <c r="O13" s="22">
        <f t="shared" si="2"/>
        <v>11446739</v>
      </c>
      <c r="P13" s="18">
        <v>0</v>
      </c>
      <c r="Q13" s="24">
        <f t="shared" si="3"/>
        <v>0</v>
      </c>
      <c r="R13" s="25">
        <f t="shared" si="4"/>
        <v>11446739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0</v>
      </c>
      <c r="Y13" s="17" t="s">
        <v>45</v>
      </c>
      <c r="Z13" s="25">
        <f t="shared" si="5"/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f t="shared" si="6"/>
        <v>0</v>
      </c>
      <c r="AH13" s="24">
        <v>0</v>
      </c>
      <c r="AI13" s="24" t="s">
        <v>53</v>
      </c>
      <c r="AJ13" s="26"/>
      <c r="AK13" s="27"/>
    </row>
    <row r="14" spans="1:37" s="28" customFormat="1" ht="15">
      <c r="A14" s="17">
        <f t="shared" si="0"/>
        <v>6</v>
      </c>
      <c r="B14" s="18" t="s">
        <v>44</v>
      </c>
      <c r="C14" s="17">
        <v>677812</v>
      </c>
      <c r="D14" s="17">
        <v>677812</v>
      </c>
      <c r="E14" s="19">
        <v>44572</v>
      </c>
      <c r="F14" s="20">
        <v>44610</v>
      </c>
      <c r="G14" s="21">
        <v>53775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53775</v>
      </c>
      <c r="P14" s="18">
        <v>0</v>
      </c>
      <c r="Q14" s="24">
        <f t="shared" si="3"/>
        <v>0</v>
      </c>
      <c r="R14" s="25">
        <f t="shared" si="4"/>
        <v>53775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f t="shared" si="6"/>
        <v>0</v>
      </c>
      <c r="AH14" s="24">
        <v>0</v>
      </c>
      <c r="AI14" s="24" t="s">
        <v>53</v>
      </c>
      <c r="AJ14" s="26"/>
      <c r="AK14" s="27"/>
    </row>
    <row r="15" spans="1:37" s="28" customFormat="1" ht="15">
      <c r="A15" s="17">
        <f t="shared" si="0"/>
        <v>7</v>
      </c>
      <c r="B15" s="18" t="s">
        <v>44</v>
      </c>
      <c r="C15" s="17">
        <v>714363</v>
      </c>
      <c r="D15" s="17">
        <v>714363</v>
      </c>
      <c r="E15" s="19">
        <v>44971</v>
      </c>
      <c r="F15" s="20">
        <v>45115</v>
      </c>
      <c r="G15" s="21">
        <v>3097624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3097624</v>
      </c>
      <c r="P15" s="18">
        <v>0</v>
      </c>
      <c r="Q15" s="24">
        <f t="shared" si="3"/>
        <v>0</v>
      </c>
      <c r="R15" s="25">
        <f t="shared" si="4"/>
        <v>3097624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f t="shared" si="6"/>
        <v>0</v>
      </c>
      <c r="AH15" s="24">
        <v>0</v>
      </c>
      <c r="AI15" s="24" t="s">
        <v>53</v>
      </c>
      <c r="AJ15" s="26"/>
      <c r="AK15" s="27"/>
    </row>
    <row r="16" spans="1:37" s="28" customFormat="1" ht="15">
      <c r="A16" s="17">
        <f t="shared" si="0"/>
        <v>8</v>
      </c>
      <c r="B16" s="18" t="s">
        <v>44</v>
      </c>
      <c r="C16" s="17">
        <v>714377</v>
      </c>
      <c r="D16" s="17">
        <v>714377</v>
      </c>
      <c r="E16" s="19">
        <v>44971</v>
      </c>
      <c r="F16" s="20">
        <v>45115</v>
      </c>
      <c r="G16" s="21">
        <v>8055548</v>
      </c>
      <c r="H16" s="22">
        <v>0</v>
      </c>
      <c r="I16" s="22">
        <v>0</v>
      </c>
      <c r="J16" s="22">
        <v>0</v>
      </c>
      <c r="K16" s="23"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8055548</v>
      </c>
      <c r="P16" s="18">
        <v>0</v>
      </c>
      <c r="Q16" s="24">
        <f t="shared" si="3"/>
        <v>0</v>
      </c>
      <c r="R16" s="25">
        <f t="shared" si="4"/>
        <v>8055548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f t="shared" si="6"/>
        <v>0</v>
      </c>
      <c r="AH16" s="24">
        <v>0</v>
      </c>
      <c r="AI16" s="24" t="s">
        <v>53</v>
      </c>
      <c r="AJ16" s="26"/>
      <c r="AK16" s="27"/>
    </row>
    <row r="17" spans="1:37" s="28" customFormat="1" ht="15">
      <c r="A17" s="17">
        <f t="shared" si="0"/>
        <v>9</v>
      </c>
      <c r="B17" s="18" t="s">
        <v>44</v>
      </c>
      <c r="C17" s="17">
        <v>751599</v>
      </c>
      <c r="D17" s="17">
        <v>751599</v>
      </c>
      <c r="E17" s="19">
        <v>45362</v>
      </c>
      <c r="F17" s="20">
        <v>45365</v>
      </c>
      <c r="G17" s="21">
        <v>3465333</v>
      </c>
      <c r="H17" s="22">
        <v>0</v>
      </c>
      <c r="I17" s="22">
        <v>0</v>
      </c>
      <c r="J17" s="22">
        <v>0</v>
      </c>
      <c r="K17" s="23"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3465333</v>
      </c>
      <c r="P17" s="18">
        <v>751599</v>
      </c>
      <c r="Q17" s="24">
        <f t="shared" si="3"/>
        <v>3465333</v>
      </c>
      <c r="R17" s="25">
        <f t="shared" si="4"/>
        <v>0</v>
      </c>
      <c r="S17" s="25">
        <v>0</v>
      </c>
      <c r="T17" s="17" t="s">
        <v>45</v>
      </c>
      <c r="U17" s="25">
        <v>0</v>
      </c>
      <c r="V17" s="24"/>
      <c r="W17" s="17" t="s">
        <v>45</v>
      </c>
      <c r="X17" s="25">
        <v>3465333</v>
      </c>
      <c r="Y17" s="17" t="s">
        <v>45</v>
      </c>
      <c r="Z17" s="25">
        <f t="shared" si="5"/>
        <v>3465333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f t="shared" si="6"/>
        <v>0</v>
      </c>
      <c r="AH17" s="24">
        <v>0</v>
      </c>
      <c r="AI17" s="24" t="s">
        <v>55</v>
      </c>
      <c r="AJ17" s="26"/>
      <c r="AK17" s="27"/>
    </row>
    <row r="18" spans="1:37" s="28" customFormat="1" ht="15">
      <c r="A18" s="17">
        <f t="shared" si="0"/>
        <v>10</v>
      </c>
      <c r="B18" s="18" t="s">
        <v>44</v>
      </c>
      <c r="C18" s="17">
        <v>758919</v>
      </c>
      <c r="D18" s="17">
        <v>758919</v>
      </c>
      <c r="E18" s="19">
        <v>45436</v>
      </c>
      <c r="F18" s="20">
        <v>45560</v>
      </c>
      <c r="G18" s="21">
        <v>228025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228025</v>
      </c>
      <c r="P18" s="18">
        <v>758919</v>
      </c>
      <c r="Q18" s="24">
        <f t="shared" si="3"/>
        <v>228025</v>
      </c>
      <c r="R18" s="25">
        <f t="shared" si="4"/>
        <v>0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228025</v>
      </c>
      <c r="Y18" s="17" t="s">
        <v>45</v>
      </c>
      <c r="Z18" s="25">
        <f t="shared" si="5"/>
        <v>228025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f t="shared" si="6"/>
        <v>0</v>
      </c>
      <c r="AH18" s="24">
        <v>0</v>
      </c>
      <c r="AI18" s="24" t="s">
        <v>55</v>
      </c>
      <c r="AJ18" s="26"/>
      <c r="AK18" s="27"/>
    </row>
    <row r="19" spans="1:37" s="28" customFormat="1" ht="15">
      <c r="A19" s="17">
        <f t="shared" si="0"/>
        <v>11</v>
      </c>
      <c r="B19" s="18" t="s">
        <v>44</v>
      </c>
      <c r="C19" s="17">
        <v>759682</v>
      </c>
      <c r="D19" s="17">
        <v>759682</v>
      </c>
      <c r="E19" s="19">
        <v>45442</v>
      </c>
      <c r="F19" s="20" t="s">
        <v>54</v>
      </c>
      <c r="G19" s="21">
        <v>1255515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1255515</v>
      </c>
      <c r="P19" s="18">
        <v>0</v>
      </c>
      <c r="Q19" s="24">
        <f t="shared" si="3"/>
        <v>0</v>
      </c>
      <c r="R19" s="25">
        <f t="shared" si="4"/>
        <v>1255515</v>
      </c>
      <c r="S19" s="25">
        <v>0</v>
      </c>
      <c r="T19" s="17" t="s">
        <v>45</v>
      </c>
      <c r="U19" s="25">
        <v>0</v>
      </c>
      <c r="V19" s="24"/>
      <c r="W19" s="17" t="s">
        <v>45</v>
      </c>
      <c r="X19" s="25"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f t="shared" si="6"/>
        <v>0</v>
      </c>
      <c r="AH19" s="24">
        <v>0</v>
      </c>
      <c r="AI19" s="24" t="s">
        <v>53</v>
      </c>
      <c r="AJ19" s="26"/>
      <c r="AK19" s="27"/>
    </row>
    <row r="20" spans="1:37" s="28" customFormat="1" ht="15">
      <c r="A20" s="17">
        <f t="shared" si="0"/>
        <v>12</v>
      </c>
      <c r="B20" s="18" t="s">
        <v>44</v>
      </c>
      <c r="C20" s="17">
        <v>773746</v>
      </c>
      <c r="D20" s="17">
        <v>773746</v>
      </c>
      <c r="E20" s="19">
        <v>45580</v>
      </c>
      <c r="F20" s="20" t="s">
        <v>54</v>
      </c>
      <c r="G20" s="21">
        <v>2682424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2682424</v>
      </c>
      <c r="P20" s="18">
        <v>0</v>
      </c>
      <c r="Q20" s="24">
        <f t="shared" si="3"/>
        <v>0</v>
      </c>
      <c r="R20" s="25">
        <f t="shared" si="4"/>
        <v>2682424</v>
      </c>
      <c r="S20" s="25">
        <v>0</v>
      </c>
      <c r="T20" s="17" t="s">
        <v>45</v>
      </c>
      <c r="U20" s="25">
        <v>0</v>
      </c>
      <c r="V20" s="24"/>
      <c r="W20" s="17" t="s">
        <v>45</v>
      </c>
      <c r="X20" s="25"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f t="shared" si="6"/>
        <v>0</v>
      </c>
      <c r="AH20" s="24">
        <v>0</v>
      </c>
      <c r="AI20" s="24" t="s">
        <v>53</v>
      </c>
      <c r="AJ20" s="26"/>
      <c r="AK20" s="27"/>
    </row>
    <row r="21" spans="1:37" s="28" customFormat="1" ht="15">
      <c r="A21" s="17">
        <f t="shared" si="0"/>
        <v>13</v>
      </c>
      <c r="B21" s="18" t="s">
        <v>44</v>
      </c>
      <c r="C21" s="17">
        <v>780942</v>
      </c>
      <c r="D21" s="17">
        <v>780942</v>
      </c>
      <c r="E21" s="19">
        <v>45650</v>
      </c>
      <c r="F21" s="20" t="s">
        <v>54</v>
      </c>
      <c r="G21" s="21">
        <v>4901979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4901979</v>
      </c>
      <c r="P21" s="18">
        <v>0</v>
      </c>
      <c r="Q21" s="24">
        <f t="shared" si="3"/>
        <v>0</v>
      </c>
      <c r="R21" s="25">
        <f t="shared" si="4"/>
        <v>4901979</v>
      </c>
      <c r="S21" s="25">
        <v>0</v>
      </c>
      <c r="T21" s="17" t="s">
        <v>45</v>
      </c>
      <c r="U21" s="25">
        <v>0</v>
      </c>
      <c r="V21" s="24"/>
      <c r="W21" s="17" t="s">
        <v>45</v>
      </c>
      <c r="X21" s="25"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f t="shared" si="6"/>
        <v>0</v>
      </c>
      <c r="AH21" s="24">
        <v>0</v>
      </c>
      <c r="AI21" s="24" t="s">
        <v>53</v>
      </c>
      <c r="AJ21" s="26"/>
      <c r="AK21" s="27"/>
    </row>
    <row r="22" spans="1:37" s="28" customFormat="1" ht="15">
      <c r="A22" s="17">
        <f t="shared" si="0"/>
        <v>14</v>
      </c>
      <c r="B22" s="18" t="s">
        <v>44</v>
      </c>
      <c r="C22" s="17">
        <v>781292</v>
      </c>
      <c r="D22" s="17">
        <v>781292</v>
      </c>
      <c r="E22" s="19">
        <v>45655</v>
      </c>
      <c r="F22" s="20" t="s">
        <v>54</v>
      </c>
      <c r="G22" s="21">
        <v>379091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379091</v>
      </c>
      <c r="P22" s="18">
        <v>0</v>
      </c>
      <c r="Q22" s="24">
        <f t="shared" si="3"/>
        <v>0</v>
      </c>
      <c r="R22" s="25">
        <f t="shared" si="4"/>
        <v>379091</v>
      </c>
      <c r="S22" s="25">
        <v>0</v>
      </c>
      <c r="T22" s="17" t="s">
        <v>45</v>
      </c>
      <c r="U22" s="25">
        <v>0</v>
      </c>
      <c r="V22" s="24"/>
      <c r="W22" s="17" t="s">
        <v>45</v>
      </c>
      <c r="X22" s="25"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f t="shared" si="6"/>
        <v>0</v>
      </c>
      <c r="AH22" s="24">
        <v>0</v>
      </c>
      <c r="AI22" s="24" t="s">
        <v>53</v>
      </c>
      <c r="AJ22" s="26"/>
      <c r="AK22" s="27"/>
    </row>
    <row r="23" spans="1:37" s="28" customFormat="1" ht="15">
      <c r="A23" s="17">
        <f t="shared" si="0"/>
        <v>15</v>
      </c>
      <c r="B23" s="18" t="s">
        <v>44</v>
      </c>
      <c r="C23" s="17">
        <v>784551</v>
      </c>
      <c r="D23" s="17">
        <v>784551</v>
      </c>
      <c r="E23" s="19">
        <v>45688</v>
      </c>
      <c r="F23" s="20" t="s">
        <v>54</v>
      </c>
      <c r="G23" s="21">
        <v>85800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85800</v>
      </c>
      <c r="P23" s="18">
        <v>0</v>
      </c>
      <c r="Q23" s="24">
        <f t="shared" si="3"/>
        <v>0</v>
      </c>
      <c r="R23" s="25">
        <f t="shared" si="4"/>
        <v>85800</v>
      </c>
      <c r="S23" s="25">
        <v>0</v>
      </c>
      <c r="T23" s="17" t="s">
        <v>45</v>
      </c>
      <c r="U23" s="25">
        <v>0</v>
      </c>
      <c r="V23" s="24"/>
      <c r="W23" s="17" t="s">
        <v>45</v>
      </c>
      <c r="X23" s="25"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f t="shared" si="6"/>
        <v>0</v>
      </c>
      <c r="AH23" s="24">
        <v>0</v>
      </c>
      <c r="AI23" s="24" t="s">
        <v>53</v>
      </c>
      <c r="AJ23" s="26"/>
      <c r="AK23" s="27"/>
    </row>
    <row r="24" spans="1:34" ht="15">
      <c r="A24" s="43" t="s">
        <v>46</v>
      </c>
      <c r="B24" s="43"/>
      <c r="C24" s="43"/>
      <c r="D24" s="43"/>
      <c r="E24" s="43"/>
      <c r="F24" s="43"/>
      <c r="G24" s="29">
        <f>SUM(G9:G23)</f>
        <v>76918176</v>
      </c>
      <c r="H24" s="29">
        <f>SUM(H9:H23)</f>
        <v>0</v>
      </c>
      <c r="I24" s="29">
        <f>SUM(I9:I23)</f>
        <v>0</v>
      </c>
      <c r="J24" s="29">
        <f>SUM(J9:J23)</f>
        <v>0</v>
      </c>
      <c r="K24" s="29">
        <f>SUM(K9:K23)</f>
        <v>0</v>
      </c>
      <c r="L24" s="29">
        <f>SUM(L9:L23)</f>
        <v>0</v>
      </c>
      <c r="M24" s="29">
        <f>SUM(M9:M23)</f>
        <v>0</v>
      </c>
      <c r="N24" s="29">
        <f>SUM(N9:N23)</f>
        <v>0</v>
      </c>
      <c r="O24" s="29">
        <f>SUM(O9:O23)</f>
        <v>76918176</v>
      </c>
      <c r="P24" s="29"/>
      <c r="Q24" s="29">
        <f>SUM(Q9:Q23)</f>
        <v>3693358</v>
      </c>
      <c r="R24" s="29">
        <f>SUM(R9:R23)</f>
        <v>73224818</v>
      </c>
      <c r="S24" s="29">
        <f>SUM(S9:S23)</f>
        <v>0</v>
      </c>
      <c r="T24" s="30"/>
      <c r="U24" s="29">
        <f>SUM(U9:U23)</f>
        <v>0</v>
      </c>
      <c r="V24" s="30"/>
      <c r="W24" s="30"/>
      <c r="X24" s="29">
        <f>SUM(X9:X23)</f>
        <v>3693358</v>
      </c>
      <c r="Y24" s="30"/>
      <c r="Z24" s="29">
        <f>SUM(Z9:Z23)</f>
        <v>3693358</v>
      </c>
      <c r="AA24" s="29">
        <f>SUM(AA9:AA23)</f>
        <v>0</v>
      </c>
      <c r="AB24" s="29">
        <f>SUM(AB9:AB23)</f>
        <v>0</v>
      </c>
      <c r="AC24" s="29">
        <f>SUM(AC9:AC23)</f>
        <v>0</v>
      </c>
      <c r="AD24" s="29">
        <f>SUM(AD9:AD23)</f>
        <v>0</v>
      </c>
      <c r="AE24" s="29">
        <f>SUM(AE9:AE23)</f>
        <v>0</v>
      </c>
      <c r="AF24" s="29">
        <f>SUM(AF9:AF23)</f>
        <v>0</v>
      </c>
      <c r="AG24" s="29">
        <f>SUM(AG9:AG23)</f>
        <v>0</v>
      </c>
      <c r="AH24" s="31"/>
    </row>
    <row r="27" spans="2:5" ht="15">
      <c r="B27" s="32" t="s">
        <v>47</v>
      </c>
      <c r="C27" s="33"/>
      <c r="D27" s="34"/>
      <c r="E27" s="33"/>
    </row>
    <row r="28" spans="2:5" ht="15">
      <c r="B28" s="33"/>
      <c r="C28" s="34"/>
      <c r="D28" s="33"/>
      <c r="E28" s="33"/>
    </row>
    <row r="29" spans="2:5" ht="15">
      <c r="B29" s="32" t="s">
        <v>48</v>
      </c>
      <c r="C29" s="33"/>
      <c r="D29" s="35" t="s">
        <v>52</v>
      </c>
      <c r="E29" s="33"/>
    </row>
    <row r="30" spans="2:5" ht="15">
      <c r="B30" s="32" t="s">
        <v>49</v>
      </c>
      <c r="C30" s="33"/>
      <c r="D30" s="36">
        <f>+E5</f>
        <v>45818</v>
      </c>
      <c r="E30" s="33"/>
    </row>
    <row r="32" spans="2:4" ht="15">
      <c r="B32" s="32" t="s">
        <v>50</v>
      </c>
      <c r="D32" t="s">
        <v>51</v>
      </c>
    </row>
  </sheetData>
  <autoFilter ref="A8:AK23"/>
  <mergeCells count="3">
    <mergeCell ref="A7:O7"/>
    <mergeCell ref="P7:AG7"/>
    <mergeCell ref="A24:F24"/>
  </mergeCells>
  <dataValidations count="2">
    <dataValidation type="custom" allowBlank="1" showInputMessage="1" showErrorMessage="1" sqref="F9:F23 L9:O23 Q9:Q23 X9:X23 Z9:Z23 AE9:AE23 AG9:AG23 AI9:AI23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/>
  <dcterms:created xsi:type="dcterms:W3CDTF">2025-06-04T19:03:03Z</dcterms:created>
  <dcterms:modified xsi:type="dcterms:W3CDTF">2025-07-21T15:38:58Z</dcterms:modified>
  <cp:category/>
</cp:coreProperties>
</file>