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CUNDINAMARCA\CLINICA MEDICAL\JULIO 2025\"/>
    </mc:Choice>
  </mc:AlternateContent>
  <xr:revisionPtr revIDLastSave="0" documentId="8_{1F2E400D-2ADF-4CF9-825C-45C7EC190B9B}" xr6:coauthVersionLast="47" xr6:coauthVersionMax="47" xr10:uidLastSave="{00000000-0000-0000-0000-000000000000}"/>
  <bookViews>
    <workbookView xWindow="-120" yWindow="-120" windowWidth="29040" windowHeight="15720" xr2:uid="{4426B9C6-864A-473C-8019-F7398E58F8A6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5" i="1" l="1"/>
  <c r="D102" i="1"/>
  <c r="AF97" i="1"/>
  <c r="AD97" i="1"/>
  <c r="AC97" i="1"/>
  <c r="AB97" i="1"/>
  <c r="AA97" i="1"/>
  <c r="M97" i="1"/>
  <c r="L97" i="1"/>
  <c r="H97" i="1"/>
  <c r="AI96" i="1"/>
  <c r="AE96" i="1"/>
  <c r="Z96" i="1"/>
  <c r="X96" i="1"/>
  <c r="U96" i="1"/>
  <c r="S96" i="1"/>
  <c r="Q96" i="1"/>
  <c r="P96" i="1"/>
  <c r="R96" i="1" s="1"/>
  <c r="N96" i="1"/>
  <c r="K96" i="1"/>
  <c r="J96" i="1"/>
  <c r="I96" i="1"/>
  <c r="G96" i="1"/>
  <c r="F96" i="1"/>
  <c r="E96" i="1"/>
  <c r="D96" i="1"/>
  <c r="C96" i="1"/>
  <c r="AI95" i="1"/>
  <c r="AE95" i="1"/>
  <c r="Z95" i="1"/>
  <c r="X95" i="1"/>
  <c r="U95" i="1"/>
  <c r="S95" i="1"/>
  <c r="P95" i="1"/>
  <c r="N95" i="1"/>
  <c r="K95" i="1"/>
  <c r="J95" i="1"/>
  <c r="I95" i="1"/>
  <c r="G95" i="1"/>
  <c r="O95" i="1" s="1"/>
  <c r="F95" i="1"/>
  <c r="E95" i="1"/>
  <c r="D95" i="1"/>
  <c r="C95" i="1"/>
  <c r="AI94" i="1"/>
  <c r="AE94" i="1"/>
  <c r="X94" i="1"/>
  <c r="Z94" i="1" s="1"/>
  <c r="U94" i="1"/>
  <c r="S94" i="1"/>
  <c r="P94" i="1"/>
  <c r="K94" i="1"/>
  <c r="N94" i="1" s="1"/>
  <c r="J94" i="1"/>
  <c r="I94" i="1"/>
  <c r="G94" i="1"/>
  <c r="F94" i="1"/>
  <c r="E94" i="1"/>
  <c r="D94" i="1"/>
  <c r="C94" i="1"/>
  <c r="AI93" i="1"/>
  <c r="AE93" i="1"/>
  <c r="X93" i="1"/>
  <c r="Z93" i="1" s="1"/>
  <c r="U93" i="1"/>
  <c r="S93" i="1"/>
  <c r="R93" i="1"/>
  <c r="P93" i="1"/>
  <c r="Q93" i="1" s="1"/>
  <c r="K93" i="1"/>
  <c r="N93" i="1" s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Q92" i="1" s="1"/>
  <c r="O92" i="1"/>
  <c r="K92" i="1"/>
  <c r="N92" i="1" s="1"/>
  <c r="J92" i="1"/>
  <c r="I92" i="1"/>
  <c r="G92" i="1"/>
  <c r="F92" i="1"/>
  <c r="E92" i="1"/>
  <c r="D92" i="1"/>
  <c r="C92" i="1"/>
  <c r="AI91" i="1"/>
  <c r="AE91" i="1"/>
  <c r="X91" i="1"/>
  <c r="Z91" i="1" s="1"/>
  <c r="U91" i="1"/>
  <c r="S91" i="1"/>
  <c r="R91" i="1"/>
  <c r="P91" i="1"/>
  <c r="Q91" i="1" s="1"/>
  <c r="O91" i="1"/>
  <c r="K91" i="1"/>
  <c r="J91" i="1"/>
  <c r="N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R90" i="1"/>
  <c r="Q90" i="1"/>
  <c r="P90" i="1"/>
  <c r="K90" i="1"/>
  <c r="J90" i="1"/>
  <c r="N90" i="1" s="1"/>
  <c r="I90" i="1"/>
  <c r="G90" i="1"/>
  <c r="F90" i="1"/>
  <c r="E90" i="1"/>
  <c r="D90" i="1"/>
  <c r="C90" i="1"/>
  <c r="AI89" i="1"/>
  <c r="AE89" i="1"/>
  <c r="Z89" i="1" s="1"/>
  <c r="X89" i="1"/>
  <c r="U89" i="1"/>
  <c r="S89" i="1"/>
  <c r="R89" i="1"/>
  <c r="Q89" i="1"/>
  <c r="P89" i="1"/>
  <c r="O89" i="1"/>
  <c r="N89" i="1"/>
  <c r="K89" i="1"/>
  <c r="J89" i="1"/>
  <c r="I89" i="1"/>
  <c r="G89" i="1"/>
  <c r="F89" i="1"/>
  <c r="E89" i="1"/>
  <c r="D89" i="1"/>
  <c r="C89" i="1"/>
  <c r="AI88" i="1"/>
  <c r="AE88" i="1"/>
  <c r="Z88" i="1"/>
  <c r="X88" i="1"/>
  <c r="U88" i="1"/>
  <c r="S88" i="1"/>
  <c r="R88" i="1"/>
  <c r="Q88" i="1"/>
  <c r="P88" i="1"/>
  <c r="K88" i="1"/>
  <c r="J88" i="1"/>
  <c r="N88" i="1" s="1"/>
  <c r="I88" i="1"/>
  <c r="G88" i="1"/>
  <c r="F88" i="1"/>
  <c r="E88" i="1"/>
  <c r="D88" i="1"/>
  <c r="C88" i="1"/>
  <c r="AI87" i="1"/>
  <c r="AG87" i="1"/>
  <c r="AE87" i="1"/>
  <c r="Z87" i="1"/>
  <c r="X87" i="1"/>
  <c r="U87" i="1"/>
  <c r="S87" i="1"/>
  <c r="P87" i="1"/>
  <c r="R87" i="1" s="1"/>
  <c r="N87" i="1"/>
  <c r="K87" i="1"/>
  <c r="J87" i="1"/>
  <c r="I87" i="1"/>
  <c r="O87" i="1" s="1"/>
  <c r="G87" i="1"/>
  <c r="F87" i="1"/>
  <c r="E87" i="1"/>
  <c r="D87" i="1"/>
  <c r="C87" i="1"/>
  <c r="AI86" i="1"/>
  <c r="AE86" i="1"/>
  <c r="X86" i="1"/>
  <c r="Z86" i="1" s="1"/>
  <c r="U86" i="1"/>
  <c r="S86" i="1"/>
  <c r="P86" i="1"/>
  <c r="K86" i="1"/>
  <c r="N86" i="1" s="1"/>
  <c r="J86" i="1"/>
  <c r="I86" i="1"/>
  <c r="G86" i="1"/>
  <c r="F86" i="1"/>
  <c r="E86" i="1"/>
  <c r="D86" i="1"/>
  <c r="C86" i="1"/>
  <c r="AI85" i="1"/>
  <c r="AE85" i="1"/>
  <c r="X85" i="1"/>
  <c r="Z85" i="1" s="1"/>
  <c r="U85" i="1"/>
  <c r="S85" i="1"/>
  <c r="R85" i="1"/>
  <c r="P85" i="1"/>
  <c r="K85" i="1"/>
  <c r="N85" i="1" s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P84" i="1"/>
  <c r="K84" i="1"/>
  <c r="N84" i="1" s="1"/>
  <c r="J84" i="1"/>
  <c r="I84" i="1"/>
  <c r="G84" i="1"/>
  <c r="O84" i="1" s="1"/>
  <c r="F84" i="1"/>
  <c r="E84" i="1"/>
  <c r="D84" i="1"/>
  <c r="C84" i="1"/>
  <c r="AI83" i="1"/>
  <c r="AE83" i="1"/>
  <c r="X83" i="1"/>
  <c r="Z83" i="1" s="1"/>
  <c r="U83" i="1"/>
  <c r="S83" i="1"/>
  <c r="R83" i="1"/>
  <c r="P83" i="1"/>
  <c r="Q83" i="1" s="1"/>
  <c r="K83" i="1"/>
  <c r="J83" i="1"/>
  <c r="N83" i="1" s="1"/>
  <c r="O83" i="1" s="1"/>
  <c r="I83" i="1"/>
  <c r="G83" i="1"/>
  <c r="AG83" i="1" s="1"/>
  <c r="F83" i="1"/>
  <c r="E83" i="1"/>
  <c r="D83" i="1"/>
  <c r="C83" i="1"/>
  <c r="AI82" i="1"/>
  <c r="AE82" i="1"/>
  <c r="X82" i="1"/>
  <c r="Z82" i="1" s="1"/>
  <c r="U82" i="1"/>
  <c r="S82" i="1"/>
  <c r="R82" i="1"/>
  <c r="P82" i="1"/>
  <c r="K82" i="1"/>
  <c r="J82" i="1"/>
  <c r="N82" i="1" s="1"/>
  <c r="I82" i="1"/>
  <c r="G82" i="1"/>
  <c r="F82" i="1"/>
  <c r="E82" i="1"/>
  <c r="D82" i="1"/>
  <c r="C82" i="1"/>
  <c r="AI81" i="1"/>
  <c r="AE81" i="1"/>
  <c r="Z81" i="1"/>
  <c r="X81" i="1"/>
  <c r="U81" i="1"/>
  <c r="S81" i="1"/>
  <c r="R81" i="1"/>
  <c r="Q81" i="1"/>
  <c r="P81" i="1"/>
  <c r="N81" i="1"/>
  <c r="O81" i="1" s="1"/>
  <c r="K81" i="1"/>
  <c r="J81" i="1"/>
  <c r="I81" i="1"/>
  <c r="G81" i="1"/>
  <c r="F81" i="1"/>
  <c r="E81" i="1"/>
  <c r="D81" i="1"/>
  <c r="C81" i="1"/>
  <c r="AI80" i="1"/>
  <c r="AE80" i="1"/>
  <c r="Z80" i="1"/>
  <c r="X80" i="1"/>
  <c r="U80" i="1"/>
  <c r="S80" i="1"/>
  <c r="R80" i="1"/>
  <c r="Q80" i="1"/>
  <c r="P80" i="1"/>
  <c r="K80" i="1"/>
  <c r="J80" i="1"/>
  <c r="N80" i="1" s="1"/>
  <c r="I80" i="1"/>
  <c r="G80" i="1"/>
  <c r="F80" i="1"/>
  <c r="E80" i="1"/>
  <c r="D80" i="1"/>
  <c r="C80" i="1"/>
  <c r="AI79" i="1"/>
  <c r="AE79" i="1"/>
  <c r="Z79" i="1"/>
  <c r="X79" i="1"/>
  <c r="U79" i="1"/>
  <c r="S79" i="1"/>
  <c r="P79" i="1"/>
  <c r="R79" i="1" s="1"/>
  <c r="N79" i="1"/>
  <c r="K79" i="1"/>
  <c r="J79" i="1"/>
  <c r="I79" i="1"/>
  <c r="O79" i="1" s="1"/>
  <c r="G79" i="1"/>
  <c r="F79" i="1"/>
  <c r="E79" i="1"/>
  <c r="D79" i="1"/>
  <c r="C79" i="1"/>
  <c r="AI78" i="1"/>
  <c r="AE78" i="1"/>
  <c r="X78" i="1"/>
  <c r="Z78" i="1" s="1"/>
  <c r="U78" i="1"/>
  <c r="S78" i="1"/>
  <c r="P78" i="1"/>
  <c r="K78" i="1"/>
  <c r="N78" i="1" s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R77" i="1"/>
  <c r="P77" i="1"/>
  <c r="K77" i="1"/>
  <c r="N77" i="1" s="1"/>
  <c r="J77" i="1"/>
  <c r="I77" i="1"/>
  <c r="G77" i="1"/>
  <c r="F77" i="1"/>
  <c r="E77" i="1"/>
  <c r="D77" i="1"/>
  <c r="C77" i="1"/>
  <c r="AI76" i="1"/>
  <c r="AE76" i="1"/>
  <c r="X76" i="1"/>
  <c r="U76" i="1"/>
  <c r="S76" i="1"/>
  <c r="P76" i="1"/>
  <c r="Q76" i="1" s="1"/>
  <c r="K76" i="1"/>
  <c r="N76" i="1" s="1"/>
  <c r="O76" i="1" s="1"/>
  <c r="J76" i="1"/>
  <c r="I76" i="1"/>
  <c r="G76" i="1"/>
  <c r="F76" i="1"/>
  <c r="E76" i="1"/>
  <c r="D76" i="1"/>
  <c r="C76" i="1"/>
  <c r="AI75" i="1"/>
  <c r="AE75" i="1"/>
  <c r="X75" i="1"/>
  <c r="U75" i="1"/>
  <c r="S75" i="1"/>
  <c r="R75" i="1"/>
  <c r="P75" i="1"/>
  <c r="Q75" i="1" s="1"/>
  <c r="K75" i="1"/>
  <c r="J75" i="1"/>
  <c r="N75" i="1" s="1"/>
  <c r="O75" i="1" s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Q74" i="1"/>
  <c r="P74" i="1"/>
  <c r="K74" i="1"/>
  <c r="J74" i="1"/>
  <c r="N74" i="1" s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Q73" i="1"/>
  <c r="P73" i="1"/>
  <c r="N73" i="1"/>
  <c r="O73" i="1" s="1"/>
  <c r="K73" i="1"/>
  <c r="J73" i="1"/>
  <c r="I73" i="1"/>
  <c r="G73" i="1"/>
  <c r="AG73" i="1" s="1"/>
  <c r="F73" i="1"/>
  <c r="E73" i="1"/>
  <c r="D73" i="1"/>
  <c r="C73" i="1"/>
  <c r="AI72" i="1"/>
  <c r="AE72" i="1"/>
  <c r="Z72" i="1"/>
  <c r="X72" i="1"/>
  <c r="U72" i="1"/>
  <c r="S72" i="1"/>
  <c r="R72" i="1"/>
  <c r="Q72" i="1"/>
  <c r="P72" i="1"/>
  <c r="K72" i="1"/>
  <c r="J72" i="1"/>
  <c r="N72" i="1" s="1"/>
  <c r="I72" i="1"/>
  <c r="G72" i="1"/>
  <c r="F72" i="1"/>
  <c r="E72" i="1"/>
  <c r="D72" i="1"/>
  <c r="C72" i="1"/>
  <c r="AI71" i="1"/>
  <c r="AG71" i="1"/>
  <c r="AE71" i="1"/>
  <c r="Z71" i="1"/>
  <c r="X71" i="1"/>
  <c r="U71" i="1"/>
  <c r="S71" i="1"/>
  <c r="P71" i="1"/>
  <c r="R71" i="1" s="1"/>
  <c r="N71" i="1"/>
  <c r="K71" i="1"/>
  <c r="J71" i="1"/>
  <c r="I71" i="1"/>
  <c r="O71" i="1" s="1"/>
  <c r="G71" i="1"/>
  <c r="F71" i="1"/>
  <c r="E71" i="1"/>
  <c r="D71" i="1"/>
  <c r="C71" i="1"/>
  <c r="AI70" i="1"/>
  <c r="AE70" i="1"/>
  <c r="Z70" i="1"/>
  <c r="X70" i="1"/>
  <c r="U70" i="1"/>
  <c r="S70" i="1"/>
  <c r="P70" i="1"/>
  <c r="K70" i="1"/>
  <c r="N70" i="1" s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R69" i="1"/>
  <c r="P69" i="1"/>
  <c r="Q69" i="1" s="1"/>
  <c r="K69" i="1"/>
  <c r="N69" i="1" s="1"/>
  <c r="J69" i="1"/>
  <c r="I69" i="1"/>
  <c r="G69" i="1"/>
  <c r="F69" i="1"/>
  <c r="E69" i="1"/>
  <c r="D69" i="1"/>
  <c r="C69" i="1"/>
  <c r="AI68" i="1"/>
  <c r="AE68" i="1"/>
  <c r="X68" i="1"/>
  <c r="U68" i="1"/>
  <c r="S68" i="1"/>
  <c r="P68" i="1"/>
  <c r="Q68" i="1" s="1"/>
  <c r="K68" i="1"/>
  <c r="N68" i="1" s="1"/>
  <c r="J68" i="1"/>
  <c r="I68" i="1"/>
  <c r="G68" i="1"/>
  <c r="O68" i="1" s="1"/>
  <c r="F68" i="1"/>
  <c r="E68" i="1"/>
  <c r="D68" i="1"/>
  <c r="C68" i="1"/>
  <c r="AI67" i="1"/>
  <c r="AE67" i="1"/>
  <c r="X67" i="1"/>
  <c r="Z67" i="1" s="1"/>
  <c r="U67" i="1"/>
  <c r="S67" i="1"/>
  <c r="R67" i="1"/>
  <c r="P67" i="1"/>
  <c r="Q67" i="1" s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P66" i="1"/>
  <c r="K66" i="1"/>
  <c r="J66" i="1"/>
  <c r="N66" i="1" s="1"/>
  <c r="I66" i="1"/>
  <c r="G66" i="1"/>
  <c r="F66" i="1"/>
  <c r="E66" i="1"/>
  <c r="D66" i="1"/>
  <c r="C66" i="1"/>
  <c r="AI65" i="1"/>
  <c r="AE65" i="1"/>
  <c r="Z65" i="1"/>
  <c r="X65" i="1"/>
  <c r="U65" i="1"/>
  <c r="S65" i="1"/>
  <c r="R65" i="1"/>
  <c r="Q65" i="1"/>
  <c r="P65" i="1"/>
  <c r="N65" i="1"/>
  <c r="O65" i="1" s="1"/>
  <c r="K65" i="1"/>
  <c r="J65" i="1"/>
  <c r="I65" i="1"/>
  <c r="G65" i="1"/>
  <c r="F65" i="1"/>
  <c r="E65" i="1"/>
  <c r="D65" i="1"/>
  <c r="C65" i="1"/>
  <c r="AI64" i="1"/>
  <c r="AE64" i="1"/>
  <c r="Z64" i="1"/>
  <c r="X64" i="1"/>
  <c r="U64" i="1"/>
  <c r="S64" i="1"/>
  <c r="R64" i="1"/>
  <c r="Q64" i="1"/>
  <c r="P64" i="1"/>
  <c r="N64" i="1"/>
  <c r="K64" i="1"/>
  <c r="J64" i="1"/>
  <c r="I64" i="1"/>
  <c r="G64" i="1"/>
  <c r="F64" i="1"/>
  <c r="E64" i="1"/>
  <c r="D64" i="1"/>
  <c r="C64" i="1"/>
  <c r="AI63" i="1"/>
  <c r="AE63" i="1"/>
  <c r="Z63" i="1"/>
  <c r="X63" i="1"/>
  <c r="U63" i="1"/>
  <c r="S63" i="1"/>
  <c r="P63" i="1"/>
  <c r="R63" i="1" s="1"/>
  <c r="N63" i="1"/>
  <c r="K63" i="1"/>
  <c r="J63" i="1"/>
  <c r="I63" i="1"/>
  <c r="O63" i="1" s="1"/>
  <c r="G63" i="1"/>
  <c r="F63" i="1"/>
  <c r="E63" i="1"/>
  <c r="D63" i="1"/>
  <c r="C63" i="1"/>
  <c r="AI62" i="1"/>
  <c r="AE62" i="1"/>
  <c r="X62" i="1"/>
  <c r="Z62" i="1" s="1"/>
  <c r="U62" i="1"/>
  <c r="S62" i="1"/>
  <c r="P62" i="1"/>
  <c r="N62" i="1"/>
  <c r="K62" i="1"/>
  <c r="J62" i="1"/>
  <c r="I62" i="1"/>
  <c r="O62" i="1" s="1"/>
  <c r="G62" i="1"/>
  <c r="F62" i="1"/>
  <c r="E62" i="1"/>
  <c r="D62" i="1"/>
  <c r="C62" i="1"/>
  <c r="AI61" i="1"/>
  <c r="AE61" i="1"/>
  <c r="X61" i="1"/>
  <c r="Z61" i="1" s="1"/>
  <c r="U61" i="1"/>
  <c r="S61" i="1"/>
  <c r="R61" i="1"/>
  <c r="P61" i="1"/>
  <c r="K61" i="1"/>
  <c r="N61" i="1" s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P60" i="1"/>
  <c r="K60" i="1"/>
  <c r="N60" i="1" s="1"/>
  <c r="J60" i="1"/>
  <c r="I60" i="1"/>
  <c r="G60" i="1"/>
  <c r="O60" i="1" s="1"/>
  <c r="F60" i="1"/>
  <c r="E60" i="1"/>
  <c r="D60" i="1"/>
  <c r="C60" i="1"/>
  <c r="AI59" i="1"/>
  <c r="AE59" i="1"/>
  <c r="X59" i="1"/>
  <c r="Z59" i="1" s="1"/>
  <c r="U59" i="1"/>
  <c r="S59" i="1"/>
  <c r="R59" i="1"/>
  <c r="P59" i="1"/>
  <c r="Q59" i="1" s="1"/>
  <c r="K59" i="1"/>
  <c r="J59" i="1"/>
  <c r="N59" i="1" s="1"/>
  <c r="O59" i="1" s="1"/>
  <c r="I59" i="1"/>
  <c r="G59" i="1"/>
  <c r="AG59" i="1" s="1"/>
  <c r="F59" i="1"/>
  <c r="E59" i="1"/>
  <c r="D59" i="1"/>
  <c r="C59" i="1"/>
  <c r="AI58" i="1"/>
  <c r="AE58" i="1"/>
  <c r="X58" i="1"/>
  <c r="Z58" i="1" s="1"/>
  <c r="U58" i="1"/>
  <c r="S58" i="1"/>
  <c r="R58" i="1"/>
  <c r="Q58" i="1"/>
  <c r="P58" i="1"/>
  <c r="K58" i="1"/>
  <c r="J58" i="1"/>
  <c r="N58" i="1" s="1"/>
  <c r="I58" i="1"/>
  <c r="G58" i="1"/>
  <c r="F58" i="1"/>
  <c r="E58" i="1"/>
  <c r="D58" i="1"/>
  <c r="C58" i="1"/>
  <c r="AI57" i="1"/>
  <c r="AE57" i="1"/>
  <c r="Z57" i="1"/>
  <c r="X57" i="1"/>
  <c r="U57" i="1"/>
  <c r="S57" i="1"/>
  <c r="R57" i="1"/>
  <c r="Q57" i="1"/>
  <c r="P57" i="1"/>
  <c r="N57" i="1"/>
  <c r="O57" i="1" s="1"/>
  <c r="K57" i="1"/>
  <c r="J57" i="1"/>
  <c r="I57" i="1"/>
  <c r="G57" i="1"/>
  <c r="F57" i="1"/>
  <c r="E57" i="1"/>
  <c r="D57" i="1"/>
  <c r="C57" i="1"/>
  <c r="AI56" i="1"/>
  <c r="AE56" i="1"/>
  <c r="Z56" i="1"/>
  <c r="X56" i="1"/>
  <c r="U56" i="1"/>
  <c r="S56" i="1"/>
  <c r="R56" i="1"/>
  <c r="Q56" i="1"/>
  <c r="P56" i="1"/>
  <c r="N56" i="1"/>
  <c r="K56" i="1"/>
  <c r="J56" i="1"/>
  <c r="I56" i="1"/>
  <c r="O56" i="1" s="1"/>
  <c r="G56" i="1"/>
  <c r="AG56" i="1" s="1"/>
  <c r="F56" i="1"/>
  <c r="E56" i="1"/>
  <c r="D56" i="1"/>
  <c r="C56" i="1"/>
  <c r="AI55" i="1"/>
  <c r="AE55" i="1"/>
  <c r="Z55" i="1"/>
  <c r="X55" i="1"/>
  <c r="U55" i="1"/>
  <c r="S55" i="1"/>
  <c r="P55" i="1"/>
  <c r="R55" i="1" s="1"/>
  <c r="N55" i="1"/>
  <c r="K55" i="1"/>
  <c r="J55" i="1"/>
  <c r="I55" i="1"/>
  <c r="O55" i="1" s="1"/>
  <c r="G55" i="1"/>
  <c r="F55" i="1"/>
  <c r="E55" i="1"/>
  <c r="D55" i="1"/>
  <c r="C55" i="1"/>
  <c r="AI54" i="1"/>
  <c r="AE54" i="1"/>
  <c r="Z54" i="1"/>
  <c r="X54" i="1"/>
  <c r="U54" i="1"/>
  <c r="S54" i="1"/>
  <c r="P54" i="1"/>
  <c r="K54" i="1"/>
  <c r="N54" i="1" s="1"/>
  <c r="J54" i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Q53" i="1" s="1"/>
  <c r="K53" i="1"/>
  <c r="N53" i="1" s="1"/>
  <c r="J53" i="1"/>
  <c r="I53" i="1"/>
  <c r="G53" i="1"/>
  <c r="R53" i="1" s="1"/>
  <c r="F53" i="1"/>
  <c r="E53" i="1"/>
  <c r="D53" i="1"/>
  <c r="C53" i="1"/>
  <c r="AI52" i="1"/>
  <c r="AE52" i="1"/>
  <c r="X52" i="1"/>
  <c r="Z52" i="1" s="1"/>
  <c r="U52" i="1"/>
  <c r="S52" i="1"/>
  <c r="P52" i="1"/>
  <c r="Q52" i="1" s="1"/>
  <c r="K52" i="1"/>
  <c r="N52" i="1" s="1"/>
  <c r="O52" i="1" s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Q51" i="1" s="1"/>
  <c r="K51" i="1"/>
  <c r="J51" i="1"/>
  <c r="N51" i="1" s="1"/>
  <c r="O51" i="1" s="1"/>
  <c r="I51" i="1"/>
  <c r="G51" i="1"/>
  <c r="R51" i="1" s="1"/>
  <c r="F51" i="1"/>
  <c r="E51" i="1"/>
  <c r="D51" i="1"/>
  <c r="C51" i="1"/>
  <c r="AI50" i="1"/>
  <c r="AE50" i="1"/>
  <c r="X50" i="1"/>
  <c r="Z50" i="1" s="1"/>
  <c r="U50" i="1"/>
  <c r="S50" i="1"/>
  <c r="R50" i="1"/>
  <c r="Q50" i="1"/>
  <c r="P50" i="1"/>
  <c r="K50" i="1"/>
  <c r="J50" i="1"/>
  <c r="N50" i="1" s="1"/>
  <c r="I50" i="1"/>
  <c r="G50" i="1"/>
  <c r="F50" i="1"/>
  <c r="E50" i="1"/>
  <c r="D50" i="1"/>
  <c r="C50" i="1"/>
  <c r="AI49" i="1"/>
  <c r="AE49" i="1"/>
  <c r="Z49" i="1"/>
  <c r="X49" i="1"/>
  <c r="U49" i="1"/>
  <c r="S49" i="1"/>
  <c r="R49" i="1"/>
  <c r="Q49" i="1"/>
  <c r="P49" i="1"/>
  <c r="N49" i="1"/>
  <c r="O49" i="1" s="1"/>
  <c r="K49" i="1"/>
  <c r="J49" i="1"/>
  <c r="I49" i="1"/>
  <c r="G49" i="1"/>
  <c r="AG49" i="1" s="1"/>
  <c r="F49" i="1"/>
  <c r="E49" i="1"/>
  <c r="D49" i="1"/>
  <c r="C49" i="1"/>
  <c r="AI48" i="1"/>
  <c r="AE48" i="1"/>
  <c r="Z48" i="1"/>
  <c r="X48" i="1"/>
  <c r="U48" i="1"/>
  <c r="S48" i="1"/>
  <c r="R48" i="1"/>
  <c r="Q48" i="1"/>
  <c r="P48" i="1"/>
  <c r="K48" i="1"/>
  <c r="J48" i="1"/>
  <c r="N48" i="1" s="1"/>
  <c r="I48" i="1"/>
  <c r="G48" i="1"/>
  <c r="F48" i="1"/>
  <c r="E48" i="1"/>
  <c r="D48" i="1"/>
  <c r="C48" i="1"/>
  <c r="AI47" i="1"/>
  <c r="AG47" i="1"/>
  <c r="AE47" i="1"/>
  <c r="Z47" i="1"/>
  <c r="X47" i="1"/>
  <c r="U47" i="1"/>
  <c r="S47" i="1"/>
  <c r="P47" i="1"/>
  <c r="R47" i="1" s="1"/>
  <c r="N47" i="1"/>
  <c r="K47" i="1"/>
  <c r="J47" i="1"/>
  <c r="I47" i="1"/>
  <c r="O47" i="1" s="1"/>
  <c r="G47" i="1"/>
  <c r="F47" i="1"/>
  <c r="E47" i="1"/>
  <c r="D47" i="1"/>
  <c r="C47" i="1"/>
  <c r="AI46" i="1"/>
  <c r="AE46" i="1"/>
  <c r="Z46" i="1"/>
  <c r="X46" i="1"/>
  <c r="U46" i="1"/>
  <c r="S46" i="1"/>
  <c r="P46" i="1"/>
  <c r="K46" i="1"/>
  <c r="N46" i="1" s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P45" i="1"/>
  <c r="Q45" i="1" s="1"/>
  <c r="K45" i="1"/>
  <c r="N45" i="1" s="1"/>
  <c r="J45" i="1"/>
  <c r="I45" i="1"/>
  <c r="G45" i="1"/>
  <c r="F45" i="1"/>
  <c r="E45" i="1"/>
  <c r="D45" i="1"/>
  <c r="C45" i="1"/>
  <c r="AI44" i="1"/>
  <c r="AE44" i="1"/>
  <c r="X44" i="1"/>
  <c r="U44" i="1"/>
  <c r="S44" i="1"/>
  <c r="P44" i="1"/>
  <c r="Q44" i="1" s="1"/>
  <c r="K44" i="1"/>
  <c r="N44" i="1" s="1"/>
  <c r="J44" i="1"/>
  <c r="I44" i="1"/>
  <c r="G44" i="1"/>
  <c r="O44" i="1" s="1"/>
  <c r="F44" i="1"/>
  <c r="E44" i="1"/>
  <c r="D44" i="1"/>
  <c r="C44" i="1"/>
  <c r="AI43" i="1"/>
  <c r="AE43" i="1"/>
  <c r="X43" i="1"/>
  <c r="U43" i="1"/>
  <c r="S43" i="1"/>
  <c r="P43" i="1"/>
  <c r="Q43" i="1" s="1"/>
  <c r="O43" i="1"/>
  <c r="K43" i="1"/>
  <c r="J43" i="1"/>
  <c r="N43" i="1" s="1"/>
  <c r="I43" i="1"/>
  <c r="G43" i="1"/>
  <c r="R43" i="1" s="1"/>
  <c r="F43" i="1"/>
  <c r="E43" i="1"/>
  <c r="D43" i="1"/>
  <c r="C43" i="1"/>
  <c r="AI42" i="1"/>
  <c r="AE42" i="1"/>
  <c r="X42" i="1"/>
  <c r="Z42" i="1" s="1"/>
  <c r="U42" i="1"/>
  <c r="S42" i="1"/>
  <c r="R42" i="1"/>
  <c r="Q42" i="1"/>
  <c r="P42" i="1"/>
  <c r="K42" i="1"/>
  <c r="J42" i="1"/>
  <c r="N42" i="1" s="1"/>
  <c r="I42" i="1"/>
  <c r="G42" i="1"/>
  <c r="F42" i="1"/>
  <c r="E42" i="1"/>
  <c r="D42" i="1"/>
  <c r="C42" i="1"/>
  <c r="AI41" i="1"/>
  <c r="AE41" i="1"/>
  <c r="Z41" i="1" s="1"/>
  <c r="X41" i="1"/>
  <c r="U41" i="1"/>
  <c r="S41" i="1"/>
  <c r="R41" i="1"/>
  <c r="Q41" i="1"/>
  <c r="P41" i="1"/>
  <c r="O41" i="1"/>
  <c r="N41" i="1"/>
  <c r="K41" i="1"/>
  <c r="J41" i="1"/>
  <c r="I41" i="1"/>
  <c r="G41" i="1"/>
  <c r="F41" i="1"/>
  <c r="E41" i="1"/>
  <c r="D41" i="1"/>
  <c r="C41" i="1"/>
  <c r="AI40" i="1"/>
  <c r="AE40" i="1"/>
  <c r="Z40" i="1"/>
  <c r="X40" i="1"/>
  <c r="U40" i="1"/>
  <c r="S40" i="1"/>
  <c r="R40" i="1"/>
  <c r="Q40" i="1"/>
  <c r="P40" i="1"/>
  <c r="K40" i="1"/>
  <c r="J40" i="1"/>
  <c r="N40" i="1" s="1"/>
  <c r="I40" i="1"/>
  <c r="G40" i="1"/>
  <c r="F40" i="1"/>
  <c r="E40" i="1"/>
  <c r="D40" i="1"/>
  <c r="C40" i="1"/>
  <c r="AI39" i="1"/>
  <c r="AG39" i="1"/>
  <c r="AE39" i="1"/>
  <c r="Z39" i="1"/>
  <c r="X39" i="1"/>
  <c r="U39" i="1"/>
  <c r="S39" i="1"/>
  <c r="P39" i="1"/>
  <c r="R39" i="1" s="1"/>
  <c r="N39" i="1"/>
  <c r="K39" i="1"/>
  <c r="J39" i="1"/>
  <c r="I39" i="1"/>
  <c r="O39" i="1" s="1"/>
  <c r="G39" i="1"/>
  <c r="F39" i="1"/>
  <c r="E39" i="1"/>
  <c r="D39" i="1"/>
  <c r="C39" i="1"/>
  <c r="AI38" i="1"/>
  <c r="AE38" i="1"/>
  <c r="X38" i="1"/>
  <c r="Z38" i="1" s="1"/>
  <c r="U38" i="1"/>
  <c r="S38" i="1"/>
  <c r="P38" i="1"/>
  <c r="K38" i="1"/>
  <c r="N38" i="1" s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R37" i="1"/>
  <c r="P37" i="1"/>
  <c r="K37" i="1"/>
  <c r="N37" i="1" s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P36" i="1"/>
  <c r="K36" i="1"/>
  <c r="N36" i="1" s="1"/>
  <c r="J36" i="1"/>
  <c r="I36" i="1"/>
  <c r="G36" i="1"/>
  <c r="O36" i="1" s="1"/>
  <c r="F36" i="1"/>
  <c r="E36" i="1"/>
  <c r="D36" i="1"/>
  <c r="C36" i="1"/>
  <c r="AI35" i="1"/>
  <c r="AE35" i="1"/>
  <c r="X35" i="1"/>
  <c r="Z35" i="1" s="1"/>
  <c r="U35" i="1"/>
  <c r="S35" i="1"/>
  <c r="R35" i="1"/>
  <c r="P35" i="1"/>
  <c r="Q35" i="1" s="1"/>
  <c r="K35" i="1"/>
  <c r="J35" i="1"/>
  <c r="N35" i="1" s="1"/>
  <c r="O35" i="1" s="1"/>
  <c r="I35" i="1"/>
  <c r="G35" i="1"/>
  <c r="AG35" i="1" s="1"/>
  <c r="F35" i="1"/>
  <c r="E35" i="1"/>
  <c r="D35" i="1"/>
  <c r="C35" i="1"/>
  <c r="AI34" i="1"/>
  <c r="AE34" i="1"/>
  <c r="X34" i="1"/>
  <c r="Z34" i="1" s="1"/>
  <c r="U34" i="1"/>
  <c r="U97" i="1" s="1"/>
  <c r="S34" i="1"/>
  <c r="R34" i="1"/>
  <c r="P34" i="1"/>
  <c r="K34" i="1"/>
  <c r="J34" i="1"/>
  <c r="N34" i="1" s="1"/>
  <c r="I34" i="1"/>
  <c r="G34" i="1"/>
  <c r="Q34" i="1" s="1"/>
  <c r="F34" i="1"/>
  <c r="E34" i="1"/>
  <c r="D34" i="1"/>
  <c r="C34" i="1"/>
  <c r="AI33" i="1"/>
  <c r="AE33" i="1"/>
  <c r="Z33" i="1"/>
  <c r="X33" i="1"/>
  <c r="U33" i="1"/>
  <c r="S33" i="1"/>
  <c r="R33" i="1"/>
  <c r="Q33" i="1"/>
  <c r="P33" i="1"/>
  <c r="N33" i="1"/>
  <c r="O33" i="1" s="1"/>
  <c r="K33" i="1"/>
  <c r="J33" i="1"/>
  <c r="I33" i="1"/>
  <c r="G33" i="1"/>
  <c r="F33" i="1"/>
  <c r="E33" i="1"/>
  <c r="D33" i="1"/>
  <c r="C33" i="1"/>
  <c r="AI32" i="1"/>
  <c r="AE32" i="1"/>
  <c r="Z32" i="1"/>
  <c r="X32" i="1"/>
  <c r="U32" i="1"/>
  <c r="S32" i="1"/>
  <c r="R32" i="1"/>
  <c r="Q32" i="1"/>
  <c r="P32" i="1"/>
  <c r="K32" i="1"/>
  <c r="J32" i="1"/>
  <c r="N32" i="1" s="1"/>
  <c r="I32" i="1"/>
  <c r="G32" i="1"/>
  <c r="F32" i="1"/>
  <c r="E32" i="1"/>
  <c r="D32" i="1"/>
  <c r="C32" i="1"/>
  <c r="AI31" i="1"/>
  <c r="AE31" i="1"/>
  <c r="Z31" i="1"/>
  <c r="X31" i="1"/>
  <c r="U31" i="1"/>
  <c r="S31" i="1"/>
  <c r="P31" i="1"/>
  <c r="R31" i="1" s="1"/>
  <c r="N31" i="1"/>
  <c r="K31" i="1"/>
  <c r="J31" i="1"/>
  <c r="I31" i="1"/>
  <c r="O31" i="1" s="1"/>
  <c r="G31" i="1"/>
  <c r="F31" i="1"/>
  <c r="E31" i="1"/>
  <c r="D31" i="1"/>
  <c r="C31" i="1"/>
  <c r="AI30" i="1"/>
  <c r="AE30" i="1"/>
  <c r="X30" i="1"/>
  <c r="Z30" i="1" s="1"/>
  <c r="U30" i="1"/>
  <c r="S30" i="1"/>
  <c r="P30" i="1"/>
  <c r="K30" i="1"/>
  <c r="N30" i="1" s="1"/>
  <c r="J30" i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P29" i="1"/>
  <c r="K29" i="1"/>
  <c r="N29" i="1" s="1"/>
  <c r="J29" i="1"/>
  <c r="I29" i="1"/>
  <c r="G29" i="1"/>
  <c r="F29" i="1"/>
  <c r="E29" i="1"/>
  <c r="D29" i="1"/>
  <c r="C29" i="1"/>
  <c r="AI28" i="1"/>
  <c r="AE28" i="1"/>
  <c r="X28" i="1"/>
  <c r="U28" i="1"/>
  <c r="S28" i="1"/>
  <c r="P28" i="1"/>
  <c r="Q28" i="1" s="1"/>
  <c r="K28" i="1"/>
  <c r="N28" i="1" s="1"/>
  <c r="J28" i="1"/>
  <c r="I28" i="1"/>
  <c r="G28" i="1"/>
  <c r="F28" i="1"/>
  <c r="E28" i="1"/>
  <c r="D28" i="1"/>
  <c r="C28" i="1"/>
  <c r="AI27" i="1"/>
  <c r="AE27" i="1"/>
  <c r="X27" i="1"/>
  <c r="U27" i="1"/>
  <c r="S27" i="1"/>
  <c r="P27" i="1"/>
  <c r="Q27" i="1" s="1"/>
  <c r="K27" i="1"/>
  <c r="J27" i="1"/>
  <c r="N27" i="1" s="1"/>
  <c r="O27" i="1" s="1"/>
  <c r="I27" i="1"/>
  <c r="G27" i="1"/>
  <c r="R27" i="1" s="1"/>
  <c r="F27" i="1"/>
  <c r="E27" i="1"/>
  <c r="D27" i="1"/>
  <c r="C27" i="1"/>
  <c r="AI26" i="1"/>
  <c r="AE26" i="1"/>
  <c r="X26" i="1"/>
  <c r="Z26" i="1" s="1"/>
  <c r="U26" i="1"/>
  <c r="S26" i="1"/>
  <c r="Q26" i="1"/>
  <c r="P26" i="1"/>
  <c r="K26" i="1"/>
  <c r="J26" i="1"/>
  <c r="N26" i="1" s="1"/>
  <c r="I26" i="1"/>
  <c r="G26" i="1"/>
  <c r="R26" i="1" s="1"/>
  <c r="F26" i="1"/>
  <c r="E26" i="1"/>
  <c r="D26" i="1"/>
  <c r="C26" i="1"/>
  <c r="AI25" i="1"/>
  <c r="AE25" i="1"/>
  <c r="Z25" i="1" s="1"/>
  <c r="X25" i="1"/>
  <c r="U25" i="1"/>
  <c r="S25" i="1"/>
  <c r="Q25" i="1"/>
  <c r="P25" i="1"/>
  <c r="N25" i="1"/>
  <c r="O25" i="1" s="1"/>
  <c r="K25" i="1"/>
  <c r="J25" i="1"/>
  <c r="I25" i="1"/>
  <c r="G25" i="1"/>
  <c r="R25" i="1" s="1"/>
  <c r="F25" i="1"/>
  <c r="E25" i="1"/>
  <c r="D25" i="1"/>
  <c r="C25" i="1"/>
  <c r="AI24" i="1"/>
  <c r="AE24" i="1"/>
  <c r="Z24" i="1"/>
  <c r="X24" i="1"/>
  <c r="U24" i="1"/>
  <c r="S24" i="1"/>
  <c r="Q24" i="1"/>
  <c r="P24" i="1"/>
  <c r="N24" i="1"/>
  <c r="K24" i="1"/>
  <c r="J24" i="1"/>
  <c r="I24" i="1"/>
  <c r="G24" i="1"/>
  <c r="R24" i="1" s="1"/>
  <c r="F24" i="1"/>
  <c r="E24" i="1"/>
  <c r="D24" i="1"/>
  <c r="C24" i="1"/>
  <c r="AI23" i="1"/>
  <c r="AE23" i="1"/>
  <c r="Z23" i="1"/>
  <c r="X23" i="1"/>
  <c r="U23" i="1"/>
  <c r="S23" i="1"/>
  <c r="P23" i="1"/>
  <c r="R23" i="1" s="1"/>
  <c r="N23" i="1"/>
  <c r="K23" i="1"/>
  <c r="J23" i="1"/>
  <c r="I23" i="1"/>
  <c r="O23" i="1" s="1"/>
  <c r="G23" i="1"/>
  <c r="F23" i="1"/>
  <c r="E23" i="1"/>
  <c r="D23" i="1"/>
  <c r="C23" i="1"/>
  <c r="AI22" i="1"/>
  <c r="AE22" i="1"/>
  <c r="X22" i="1"/>
  <c r="Z22" i="1" s="1"/>
  <c r="U22" i="1"/>
  <c r="S22" i="1"/>
  <c r="P22" i="1"/>
  <c r="K22" i="1"/>
  <c r="N22" i="1" s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R21" i="1"/>
  <c r="P21" i="1"/>
  <c r="K21" i="1"/>
  <c r="N21" i="1" s="1"/>
  <c r="J21" i="1"/>
  <c r="I21" i="1"/>
  <c r="G21" i="1"/>
  <c r="F21" i="1"/>
  <c r="E21" i="1"/>
  <c r="D21" i="1"/>
  <c r="C21" i="1"/>
  <c r="AI20" i="1"/>
  <c r="AE20" i="1"/>
  <c r="X20" i="1"/>
  <c r="U20" i="1"/>
  <c r="S20" i="1"/>
  <c r="P20" i="1"/>
  <c r="Q20" i="1" s="1"/>
  <c r="K20" i="1"/>
  <c r="N20" i="1" s="1"/>
  <c r="J20" i="1"/>
  <c r="I20" i="1"/>
  <c r="G20" i="1"/>
  <c r="F20" i="1"/>
  <c r="E20" i="1"/>
  <c r="D20" i="1"/>
  <c r="C20" i="1"/>
  <c r="AI19" i="1"/>
  <c r="AE19" i="1"/>
  <c r="X19" i="1"/>
  <c r="U19" i="1"/>
  <c r="S19" i="1"/>
  <c r="R19" i="1"/>
  <c r="P19" i="1"/>
  <c r="Q19" i="1" s="1"/>
  <c r="K19" i="1"/>
  <c r="J19" i="1"/>
  <c r="N19" i="1" s="1"/>
  <c r="O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Q18" i="1"/>
  <c r="P18" i="1"/>
  <c r="K18" i="1"/>
  <c r="J18" i="1"/>
  <c r="N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Q17" i="1"/>
  <c r="P17" i="1"/>
  <c r="O17" i="1"/>
  <c r="N17" i="1"/>
  <c r="K17" i="1"/>
  <c r="J17" i="1"/>
  <c r="I17" i="1"/>
  <c r="G17" i="1"/>
  <c r="R17" i="1" s="1"/>
  <c r="F17" i="1"/>
  <c r="E17" i="1"/>
  <c r="D17" i="1"/>
  <c r="C17" i="1"/>
  <c r="AI16" i="1"/>
  <c r="AE16" i="1"/>
  <c r="Z16" i="1"/>
  <c r="X16" i="1"/>
  <c r="U16" i="1"/>
  <c r="S16" i="1"/>
  <c r="R16" i="1"/>
  <c r="Q16" i="1"/>
  <c r="P16" i="1"/>
  <c r="K16" i="1"/>
  <c r="J16" i="1"/>
  <c r="N16" i="1" s="1"/>
  <c r="I16" i="1"/>
  <c r="G16" i="1"/>
  <c r="F16" i="1"/>
  <c r="E16" i="1"/>
  <c r="D16" i="1"/>
  <c r="C16" i="1"/>
  <c r="AI15" i="1"/>
  <c r="AE15" i="1"/>
  <c r="Z15" i="1"/>
  <c r="X15" i="1"/>
  <c r="U15" i="1"/>
  <c r="S15" i="1"/>
  <c r="Q15" i="1"/>
  <c r="P15" i="1"/>
  <c r="R15" i="1" s="1"/>
  <c r="N15" i="1"/>
  <c r="K15" i="1"/>
  <c r="J15" i="1"/>
  <c r="I15" i="1"/>
  <c r="O15" i="1" s="1"/>
  <c r="G15" i="1"/>
  <c r="F15" i="1"/>
  <c r="E15" i="1"/>
  <c r="D15" i="1"/>
  <c r="C15" i="1"/>
  <c r="AI14" i="1"/>
  <c r="AE14" i="1"/>
  <c r="X14" i="1"/>
  <c r="Z14" i="1" s="1"/>
  <c r="U14" i="1"/>
  <c r="S14" i="1"/>
  <c r="P14" i="1"/>
  <c r="K14" i="1"/>
  <c r="N14" i="1" s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P13" i="1"/>
  <c r="Q13" i="1" s="1"/>
  <c r="K13" i="1"/>
  <c r="N13" i="1" s="1"/>
  <c r="J13" i="1"/>
  <c r="I13" i="1"/>
  <c r="G13" i="1"/>
  <c r="F13" i="1"/>
  <c r="E13" i="1"/>
  <c r="D13" i="1"/>
  <c r="C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I12" i="1"/>
  <c r="AE12" i="1"/>
  <c r="X12" i="1"/>
  <c r="U12" i="1"/>
  <c r="S12" i="1"/>
  <c r="P12" i="1"/>
  <c r="Q12" i="1" s="1"/>
  <c r="O12" i="1"/>
  <c r="K12" i="1"/>
  <c r="N12" i="1" s="1"/>
  <c r="J12" i="1"/>
  <c r="I12" i="1"/>
  <c r="G12" i="1"/>
  <c r="F12" i="1"/>
  <c r="E12" i="1"/>
  <c r="D12" i="1"/>
  <c r="C12" i="1"/>
  <c r="AI11" i="1"/>
  <c r="AE11" i="1"/>
  <c r="X11" i="1"/>
  <c r="U11" i="1"/>
  <c r="S11" i="1"/>
  <c r="R11" i="1"/>
  <c r="P11" i="1"/>
  <c r="Q11" i="1" s="1"/>
  <c r="O11" i="1"/>
  <c r="K11" i="1"/>
  <c r="K97" i="1" s="1"/>
  <c r="J11" i="1"/>
  <c r="N11" i="1" s="1"/>
  <c r="I11" i="1"/>
  <c r="G11" i="1"/>
  <c r="F11" i="1"/>
  <c r="E11" i="1"/>
  <c r="D11" i="1"/>
  <c r="C11" i="1"/>
  <c r="A11" i="1"/>
  <c r="A12" i="1" s="1"/>
  <c r="AI10" i="1"/>
  <c r="AE10" i="1"/>
  <c r="X10" i="1"/>
  <c r="Z10" i="1" s="1"/>
  <c r="U10" i="1"/>
  <c r="S10" i="1"/>
  <c r="R10" i="1"/>
  <c r="Q10" i="1"/>
  <c r="P10" i="1"/>
  <c r="K10" i="1"/>
  <c r="J10" i="1"/>
  <c r="N10" i="1" s="1"/>
  <c r="I10" i="1"/>
  <c r="G10" i="1"/>
  <c r="F10" i="1"/>
  <c r="E10" i="1"/>
  <c r="D10" i="1"/>
  <c r="C10" i="1"/>
  <c r="A10" i="1"/>
  <c r="AI9" i="1"/>
  <c r="AE9" i="1"/>
  <c r="Z9" i="1"/>
  <c r="X9" i="1"/>
  <c r="U9" i="1"/>
  <c r="S9" i="1"/>
  <c r="S97" i="1" s="1"/>
  <c r="R9" i="1"/>
  <c r="Q9" i="1"/>
  <c r="P9" i="1"/>
  <c r="N9" i="1"/>
  <c r="K9" i="1"/>
  <c r="J9" i="1"/>
  <c r="I9" i="1"/>
  <c r="G9" i="1"/>
  <c r="F9" i="1"/>
  <c r="E9" i="1"/>
  <c r="D9" i="1"/>
  <c r="C9" i="1"/>
  <c r="E5" i="1"/>
  <c r="D103" i="1" s="1"/>
  <c r="E4" i="1"/>
  <c r="B3" i="1"/>
  <c r="AG70" i="1" l="1"/>
  <c r="AG22" i="1"/>
  <c r="AG21" i="1"/>
  <c r="O21" i="1"/>
  <c r="AG48" i="1"/>
  <c r="AG72" i="1"/>
  <c r="AG82" i="1"/>
  <c r="O82" i="1"/>
  <c r="J97" i="1"/>
  <c r="R44" i="1"/>
  <c r="O48" i="1"/>
  <c r="O72" i="1"/>
  <c r="O20" i="1"/>
  <c r="O28" i="1"/>
  <c r="R95" i="1"/>
  <c r="AG95" i="1" s="1"/>
  <c r="Q95" i="1"/>
  <c r="N97" i="1"/>
  <c r="AG15" i="1"/>
  <c r="AG37" i="1"/>
  <c r="O37" i="1"/>
  <c r="R52" i="1"/>
  <c r="AG60" i="1"/>
  <c r="AG32" i="1"/>
  <c r="AG42" i="1"/>
  <c r="O42" i="1"/>
  <c r="O9" i="1"/>
  <c r="AE97" i="1"/>
  <c r="R20" i="1"/>
  <c r="AG20" i="1" s="1"/>
  <c r="Q21" i="1"/>
  <c r="O24" i="1"/>
  <c r="R28" i="1"/>
  <c r="AG28" i="1" s="1"/>
  <c r="Q29" i="1"/>
  <c r="O32" i="1"/>
  <c r="O38" i="1"/>
  <c r="Z43" i="1"/>
  <c r="AG43" i="1" s="1"/>
  <c r="Z44" i="1"/>
  <c r="Q47" i="1"/>
  <c r="R54" i="1"/>
  <c r="AG54" i="1" s="1"/>
  <c r="Q54" i="1"/>
  <c r="AG55" i="1"/>
  <c r="AG57" i="1"/>
  <c r="Z68" i="1"/>
  <c r="Q71" i="1"/>
  <c r="R76" i="1"/>
  <c r="AG76" i="1" s="1"/>
  <c r="Q77" i="1"/>
  <c r="O80" i="1"/>
  <c r="O86" i="1"/>
  <c r="AG91" i="1"/>
  <c r="AG52" i="1"/>
  <c r="R86" i="1"/>
  <c r="AG86" i="1" s="1"/>
  <c r="Q86" i="1"/>
  <c r="AG89" i="1"/>
  <c r="Q63" i="1"/>
  <c r="R68" i="1"/>
  <c r="O16" i="1"/>
  <c r="R46" i="1"/>
  <c r="AG46" i="1" s="1"/>
  <c r="Q46" i="1"/>
  <c r="AG61" i="1"/>
  <c r="O61" i="1"/>
  <c r="AG66" i="1"/>
  <c r="O66" i="1"/>
  <c r="Z11" i="1"/>
  <c r="AG11" i="1" s="1"/>
  <c r="Z12" i="1"/>
  <c r="AG18" i="1"/>
  <c r="O18" i="1"/>
  <c r="R22" i="1"/>
  <c r="Q22" i="1"/>
  <c r="AG23" i="1"/>
  <c r="R30" i="1"/>
  <c r="AG30" i="1" s="1"/>
  <c r="Q30" i="1"/>
  <c r="AG31" i="1"/>
  <c r="AG33" i="1"/>
  <c r="AG45" i="1"/>
  <c r="O45" i="1"/>
  <c r="AG50" i="1"/>
  <c r="O50" i="1"/>
  <c r="Q60" i="1"/>
  <c r="Q97" i="1" s="1"/>
  <c r="AG64" i="1"/>
  <c r="N67" i="1"/>
  <c r="O67" i="1" s="1"/>
  <c r="AG69" i="1"/>
  <c r="O69" i="1"/>
  <c r="AG74" i="1"/>
  <c r="O74" i="1"/>
  <c r="R78" i="1"/>
  <c r="AG78" i="1" s="1"/>
  <c r="Q78" i="1"/>
  <c r="AG79" i="1"/>
  <c r="AG81" i="1"/>
  <c r="Q82" i="1"/>
  <c r="AG29" i="1"/>
  <c r="O29" i="1"/>
  <c r="R38" i="1"/>
  <c r="AG38" i="1" s="1"/>
  <c r="Q38" i="1"/>
  <c r="O54" i="1"/>
  <c r="O78" i="1"/>
  <c r="X97" i="1"/>
  <c r="R70" i="1"/>
  <c r="Q70" i="1"/>
  <c r="Q87" i="1"/>
  <c r="AG10" i="1"/>
  <c r="O10" i="1"/>
  <c r="R14" i="1"/>
  <c r="AG14" i="1" s="1"/>
  <c r="Q14" i="1"/>
  <c r="AG80" i="1"/>
  <c r="AG85" i="1"/>
  <c r="O85" i="1"/>
  <c r="AG90" i="1"/>
  <c r="O90" i="1"/>
  <c r="AG13" i="1"/>
  <c r="O13" i="1"/>
  <c r="AG26" i="1"/>
  <c r="O26" i="1"/>
  <c r="Q36" i="1"/>
  <c r="AG40" i="1"/>
  <c r="AG44" i="1"/>
  <c r="O46" i="1"/>
  <c r="Q55" i="1"/>
  <c r="Q61" i="1"/>
  <c r="O64" i="1"/>
  <c r="AG68" i="1"/>
  <c r="O70" i="1"/>
  <c r="AG75" i="1"/>
  <c r="Q84" i="1"/>
  <c r="AG88" i="1"/>
  <c r="AG93" i="1"/>
  <c r="O93" i="1"/>
  <c r="O94" i="1"/>
  <c r="AG96" i="1"/>
  <c r="AG34" i="1"/>
  <c r="O34" i="1"/>
  <c r="AG41" i="1"/>
  <c r="AG77" i="1"/>
  <c r="O77" i="1"/>
  <c r="AG16" i="1"/>
  <c r="O22" i="1"/>
  <c r="O30" i="1"/>
  <c r="R12" i="1"/>
  <c r="AG12" i="1" s="1"/>
  <c r="Q39" i="1"/>
  <c r="R92" i="1"/>
  <c r="AG92" i="1" s="1"/>
  <c r="R94" i="1"/>
  <c r="AG94" i="1" s="1"/>
  <c r="Q94" i="1"/>
  <c r="AG67" i="1"/>
  <c r="G97" i="1"/>
  <c r="I97" i="1"/>
  <c r="O14" i="1"/>
  <c r="Z19" i="1"/>
  <c r="AG19" i="1" s="1"/>
  <c r="Z20" i="1"/>
  <c r="Q23" i="1"/>
  <c r="Z27" i="1"/>
  <c r="Z28" i="1"/>
  <c r="Q31" i="1"/>
  <c r="R36" i="1"/>
  <c r="AG36" i="1" s="1"/>
  <c r="Q37" i="1"/>
  <c r="O40" i="1"/>
  <c r="AG53" i="1"/>
  <c r="O53" i="1"/>
  <c r="AG58" i="1"/>
  <c r="O58" i="1"/>
  <c r="R62" i="1"/>
  <c r="AG62" i="1" s="1"/>
  <c r="Q62" i="1"/>
  <c r="AG63" i="1"/>
  <c r="AG65" i="1"/>
  <c r="Q66" i="1"/>
  <c r="Z75" i="1"/>
  <c r="Z76" i="1"/>
  <c r="Q79" i="1"/>
  <c r="R84" i="1"/>
  <c r="AG84" i="1" s="1"/>
  <c r="Q85" i="1"/>
  <c r="O88" i="1"/>
  <c r="O96" i="1"/>
  <c r="AG9" i="1"/>
  <c r="AG17" i="1"/>
  <c r="AG25" i="1"/>
  <c r="AG27" i="1"/>
  <c r="AG51" i="1"/>
  <c r="AG24" i="1"/>
  <c r="Z97" i="1" l="1"/>
  <c r="AG97" i="1"/>
  <c r="R97" i="1"/>
  <c r="O9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tc={C7DF5D60-DA43-4588-A6B9-5E6CB983168E}</author>
    <author>tc={E9A05DED-8D18-49E0-962A-A957F45D6DDF}</author>
    <author>tc={A2AF68C4-DE64-44FD-B86E-C5EF922DFE5E}</author>
    <author>tc={CBAD2DBA-46DE-4287-9326-5291A01709AA}</author>
    <author>tc={12BB54AF-068E-49A4-9B01-B2893E52EF83}</author>
    <author>tc={FD806A29-3598-47A9-B5BB-A813773803A8}</author>
  </authors>
  <commentList>
    <comment ref="J8" authorId="0" shapeId="0" xr:uid="{C7DF5D60-DA43-4588-A6B9-5E6CB983168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9A05DED-8D18-49E0-962A-A957F45D6DD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A2AF68C4-DE64-44FD-B86E-C5EF922DFE5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BAD2DBA-46DE-4287-9326-5291A01709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2BB54AF-068E-49A4-9B01-B2893E52EF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FD806A29-3598-47A9-B5BB-A813773803A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<sst xmlns="http://schemas.openxmlformats.org/spreadsheetml/2006/main" count="401" uniqueCount="51">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</sst>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7C4AA48-118C-4BE0-A111-C4A32FAF88BA}"/>
    <cellStyle name="Normal 4" xfId="3" xr:uid="{EB6947A8-2D6C-4539-B730-5B6508D506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matute\OneDrive%20-%20Mutual%20Ser%20E.P.S\1.%20ACTUALIZADO%2002%20DIC-%20EQUIPO%20LUISA%20MATUTE\PROCESO%20CONCILIACION\CUNDINAMARCA\CLINICA%20MEDICAL\JULIO%202025\SIMULADOR%20DE%20CONCILIACION%20CLINICA%20MEDICAL%20SAS%20%20.xlsb" TargetMode="External"/><Relationship Id="rId1" Type="http://schemas.openxmlformats.org/officeDocument/2006/relationships/externalLinkPath" Target="SIMULADOR%20DE%20CONCILIACION%20CLINICA%20MEDICAL%20SAS%20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CME40730</v>
          </cell>
          <cell r="B3">
            <v>40730</v>
          </cell>
          <cell r="C3">
            <v>43927</v>
          </cell>
          <cell r="D3">
            <v>43941</v>
          </cell>
          <cell r="F3">
            <v>560492</v>
          </cell>
          <cell r="G3" t="str">
            <v>NO RADICADA - TERMINOS VENCIDOS</v>
          </cell>
          <cell r="H3">
            <v>560492</v>
          </cell>
          <cell r="I3">
            <v>0</v>
          </cell>
          <cell r="J3">
            <v>0</v>
          </cell>
        </row>
        <row r="4">
          <cell r="A4" t="str">
            <v>CME69146</v>
          </cell>
          <cell r="B4">
            <v>69146</v>
          </cell>
          <cell r="C4">
            <v>44118</v>
          </cell>
          <cell r="D4">
            <v>45168</v>
          </cell>
          <cell r="F4">
            <v>216994</v>
          </cell>
          <cell r="G4" t="str">
            <v>DEVUELTAS- TERMINOS VENCIDOS</v>
          </cell>
          <cell r="H4">
            <v>0</v>
          </cell>
          <cell r="I4">
            <v>0</v>
          </cell>
          <cell r="J4">
            <v>216994</v>
          </cell>
          <cell r="R4">
            <v>0</v>
          </cell>
        </row>
        <row r="5">
          <cell r="A5" t="str">
            <v>SJE64623</v>
          </cell>
          <cell r="B5">
            <v>64623</v>
          </cell>
          <cell r="C5">
            <v>44168</v>
          </cell>
          <cell r="D5">
            <v>45266</v>
          </cell>
          <cell r="F5">
            <v>299910</v>
          </cell>
          <cell r="G5" t="str">
            <v>CANCELADA</v>
          </cell>
          <cell r="H5">
            <v>0</v>
          </cell>
          <cell r="I5">
            <v>0</v>
          </cell>
          <cell r="J5">
            <v>0</v>
          </cell>
          <cell r="R5">
            <v>299910</v>
          </cell>
        </row>
        <row r="6">
          <cell r="A6" t="str">
            <v>CME198269</v>
          </cell>
          <cell r="B6">
            <v>198269</v>
          </cell>
          <cell r="C6">
            <v>44374</v>
          </cell>
          <cell r="D6">
            <v>45372</v>
          </cell>
          <cell r="F6">
            <v>12294240</v>
          </cell>
          <cell r="G6" t="str">
            <v>DEVUELTAS- TERMINOS VENCIDOS</v>
          </cell>
          <cell r="H6">
            <v>0</v>
          </cell>
          <cell r="I6">
            <v>0</v>
          </cell>
          <cell r="J6">
            <v>12294240</v>
          </cell>
          <cell r="R6">
            <v>0</v>
          </cell>
        </row>
        <row r="7">
          <cell r="A7" t="str">
            <v>CME112274</v>
          </cell>
          <cell r="B7">
            <v>112274</v>
          </cell>
          <cell r="C7">
            <v>44494</v>
          </cell>
          <cell r="F7">
            <v>3509986</v>
          </cell>
          <cell r="G7" t="str">
            <v>NO RADICADA - TERMINOS VENCIDOS</v>
          </cell>
          <cell r="H7">
            <v>3509986</v>
          </cell>
          <cell r="I7">
            <v>0</v>
          </cell>
          <cell r="J7">
            <v>0</v>
          </cell>
          <cell r="R7">
            <v>0</v>
          </cell>
        </row>
        <row r="8">
          <cell r="A8" t="str">
            <v>CME135504</v>
          </cell>
          <cell r="B8">
            <v>135504</v>
          </cell>
          <cell r="C8">
            <v>44603</v>
          </cell>
          <cell r="F8">
            <v>80832</v>
          </cell>
          <cell r="G8" t="str">
            <v>NO RADICADA - TERMINOS VENCIDOS</v>
          </cell>
          <cell r="H8">
            <v>80832</v>
          </cell>
          <cell r="I8">
            <v>0</v>
          </cell>
          <cell r="J8">
            <v>0</v>
          </cell>
          <cell r="R8">
            <v>0</v>
          </cell>
        </row>
        <row r="9">
          <cell r="A9" t="str">
            <v>CME156485</v>
          </cell>
          <cell r="B9">
            <v>156485</v>
          </cell>
          <cell r="C9">
            <v>44691</v>
          </cell>
          <cell r="D9">
            <v>44848</v>
          </cell>
          <cell r="F9">
            <v>30875860</v>
          </cell>
          <cell r="G9" t="str">
            <v>DEVUELTAS- TERMINOS VENCIDOS</v>
          </cell>
          <cell r="H9">
            <v>0</v>
          </cell>
          <cell r="I9">
            <v>0</v>
          </cell>
          <cell r="J9">
            <v>30875860</v>
          </cell>
          <cell r="R9">
            <v>0</v>
          </cell>
        </row>
        <row r="10">
          <cell r="A10" t="str">
            <v>CME188746</v>
          </cell>
          <cell r="B10">
            <v>188746</v>
          </cell>
          <cell r="C10">
            <v>44808</v>
          </cell>
          <cell r="D10">
            <v>44994</v>
          </cell>
          <cell r="F10">
            <v>7529502</v>
          </cell>
          <cell r="G10" t="str">
            <v>DEVUELTAS- TERMINOS VENCIDOS</v>
          </cell>
          <cell r="H10">
            <v>0</v>
          </cell>
          <cell r="I10">
            <v>0</v>
          </cell>
          <cell r="J10">
            <v>7529502</v>
          </cell>
          <cell r="R10">
            <v>0</v>
          </cell>
        </row>
        <row r="11">
          <cell r="A11" t="str">
            <v>CME198266</v>
          </cell>
          <cell r="B11">
            <v>198266</v>
          </cell>
          <cell r="C11">
            <v>44848</v>
          </cell>
          <cell r="F11">
            <v>16071680</v>
          </cell>
          <cell r="G11" t="str">
            <v>NO RADICADA - TERMINOS VENCIDOS</v>
          </cell>
          <cell r="H11">
            <v>16071680</v>
          </cell>
          <cell r="I11">
            <v>0</v>
          </cell>
          <cell r="J11">
            <v>0</v>
          </cell>
          <cell r="R11">
            <v>0</v>
          </cell>
        </row>
        <row r="12">
          <cell r="A12" t="str">
            <v>CME198272</v>
          </cell>
          <cell r="B12">
            <v>198272</v>
          </cell>
          <cell r="C12">
            <v>44848</v>
          </cell>
          <cell r="F12">
            <v>8112284</v>
          </cell>
          <cell r="G12" t="str">
            <v>NO RADICADA - TERMINOS VENCIDOS</v>
          </cell>
          <cell r="H12">
            <v>8112284</v>
          </cell>
          <cell r="I12">
            <v>0</v>
          </cell>
          <cell r="J12">
            <v>0</v>
          </cell>
          <cell r="R12">
            <v>0</v>
          </cell>
        </row>
        <row r="13">
          <cell r="A13" t="str">
            <v>CME204369</v>
          </cell>
          <cell r="B13">
            <v>204369</v>
          </cell>
          <cell r="C13">
            <v>44873</v>
          </cell>
          <cell r="D13">
            <v>44889</v>
          </cell>
          <cell r="F13">
            <v>34118299</v>
          </cell>
          <cell r="G13" t="str">
            <v>DEVUELTAS- TERMINOS VENCIDOS</v>
          </cell>
          <cell r="H13">
            <v>0</v>
          </cell>
          <cell r="I13">
            <v>0</v>
          </cell>
          <cell r="J13">
            <v>34118299</v>
          </cell>
          <cell r="R13">
            <v>0</v>
          </cell>
        </row>
        <row r="14">
          <cell r="A14" t="str">
            <v>SJE75735</v>
          </cell>
          <cell r="B14">
            <v>75735</v>
          </cell>
          <cell r="C14">
            <v>44987</v>
          </cell>
          <cell r="D14">
            <v>45027</v>
          </cell>
          <cell r="F14">
            <v>2757562</v>
          </cell>
          <cell r="G14" t="str">
            <v>DEVUELTAS</v>
          </cell>
          <cell r="H14">
            <v>0</v>
          </cell>
          <cell r="I14">
            <v>0</v>
          </cell>
          <cell r="J14">
            <v>2757562</v>
          </cell>
          <cell r="R14">
            <v>0</v>
          </cell>
        </row>
        <row r="15">
          <cell r="A15" t="str">
            <v>SJE76578</v>
          </cell>
          <cell r="B15">
            <v>76578</v>
          </cell>
          <cell r="C15">
            <v>44995</v>
          </cell>
          <cell r="D15">
            <v>45006</v>
          </cell>
          <cell r="F15">
            <v>312396</v>
          </cell>
          <cell r="G15" t="str">
            <v>DEVUELTAS</v>
          </cell>
          <cell r="H15">
            <v>0</v>
          </cell>
          <cell r="I15">
            <v>0</v>
          </cell>
          <cell r="J15">
            <v>312396</v>
          </cell>
          <cell r="R15">
            <v>0</v>
          </cell>
        </row>
        <row r="16">
          <cell r="A16" t="str">
            <v>SJE87449</v>
          </cell>
          <cell r="B16">
            <v>87449</v>
          </cell>
          <cell r="C16">
            <v>45122</v>
          </cell>
          <cell r="D16">
            <v>45300</v>
          </cell>
          <cell r="F16">
            <v>7808</v>
          </cell>
          <cell r="G16" t="str">
            <v>CANCELADA</v>
          </cell>
          <cell r="H16">
            <v>0</v>
          </cell>
          <cell r="I16">
            <v>0</v>
          </cell>
          <cell r="J16">
            <v>0</v>
          </cell>
          <cell r="R16">
            <v>7808</v>
          </cell>
        </row>
        <row r="17">
          <cell r="A17" t="str">
            <v>SJE88458</v>
          </cell>
          <cell r="B17">
            <v>88458</v>
          </cell>
          <cell r="C17">
            <v>45136</v>
          </cell>
          <cell r="F17">
            <v>5168693</v>
          </cell>
          <cell r="G17" t="str">
            <v>NO RADICADA</v>
          </cell>
          <cell r="H17">
            <v>5168693</v>
          </cell>
          <cell r="I17">
            <v>0</v>
          </cell>
          <cell r="J17">
            <v>0</v>
          </cell>
          <cell r="R17">
            <v>0</v>
          </cell>
        </row>
        <row r="18">
          <cell r="A18" t="str">
            <v>CME331167</v>
          </cell>
          <cell r="B18">
            <v>331167</v>
          </cell>
          <cell r="C18">
            <v>45360</v>
          </cell>
          <cell r="F18">
            <v>13869222</v>
          </cell>
          <cell r="G18" t="str">
            <v>NO RADICADA</v>
          </cell>
          <cell r="H18">
            <v>13869222</v>
          </cell>
          <cell r="I18">
            <v>0</v>
          </cell>
          <cell r="J18">
            <v>0</v>
          </cell>
          <cell r="R18">
            <v>0</v>
          </cell>
        </row>
        <row r="19">
          <cell r="A19" t="str">
            <v>CME350490</v>
          </cell>
          <cell r="B19">
            <v>350490</v>
          </cell>
          <cell r="C19">
            <v>45416</v>
          </cell>
          <cell r="F19">
            <v>4392944</v>
          </cell>
          <cell r="G19" t="str">
            <v>NO RADICADA</v>
          </cell>
          <cell r="H19">
            <v>4392944</v>
          </cell>
          <cell r="I19">
            <v>0</v>
          </cell>
          <cell r="J19">
            <v>0</v>
          </cell>
          <cell r="R19">
            <v>0</v>
          </cell>
        </row>
        <row r="20">
          <cell r="A20" t="str">
            <v>CME373405</v>
          </cell>
          <cell r="B20">
            <v>373405</v>
          </cell>
          <cell r="C20">
            <v>45483</v>
          </cell>
          <cell r="F20">
            <v>5660793</v>
          </cell>
          <cell r="G20" t="str">
            <v>NO RADICADA</v>
          </cell>
          <cell r="H20">
            <v>5660793</v>
          </cell>
          <cell r="I20">
            <v>0</v>
          </cell>
          <cell r="J20">
            <v>0</v>
          </cell>
          <cell r="R20">
            <v>0</v>
          </cell>
        </row>
        <row r="21">
          <cell r="A21" t="str">
            <v>CME374671</v>
          </cell>
          <cell r="B21">
            <v>374671</v>
          </cell>
          <cell r="C21">
            <v>45486</v>
          </cell>
          <cell r="F21">
            <v>2334002</v>
          </cell>
          <cell r="G21" t="str">
            <v>NO RADICADA</v>
          </cell>
          <cell r="H21">
            <v>2334002</v>
          </cell>
          <cell r="I21">
            <v>0</v>
          </cell>
          <cell r="J21">
            <v>0</v>
          </cell>
          <cell r="R21">
            <v>0</v>
          </cell>
        </row>
        <row r="22">
          <cell r="A22" t="str">
            <v>CME409452</v>
          </cell>
          <cell r="B22">
            <v>409452</v>
          </cell>
          <cell r="C22">
            <v>45588</v>
          </cell>
          <cell r="D22">
            <v>45680</v>
          </cell>
          <cell r="F22">
            <v>85341</v>
          </cell>
          <cell r="G22" t="str">
            <v>SALDO A FAVOR DEL PRESTADOR</v>
          </cell>
          <cell r="H22">
            <v>0</v>
          </cell>
          <cell r="I22">
            <v>0</v>
          </cell>
          <cell r="J22">
            <v>0</v>
          </cell>
          <cell r="R22">
            <v>0</v>
          </cell>
        </row>
        <row r="23">
          <cell r="A23" t="str">
            <v>SJE123735</v>
          </cell>
          <cell r="B23">
            <v>123735</v>
          </cell>
          <cell r="C23">
            <v>45588</v>
          </cell>
          <cell r="D23">
            <v>45680</v>
          </cell>
          <cell r="F23">
            <v>81400</v>
          </cell>
          <cell r="G23" t="str">
            <v>SALDO A FAVOR DEL PRESTADOR</v>
          </cell>
          <cell r="H23">
            <v>0</v>
          </cell>
          <cell r="I23">
            <v>0</v>
          </cell>
          <cell r="J23">
            <v>0</v>
          </cell>
          <cell r="R23">
            <v>0</v>
          </cell>
        </row>
        <row r="24">
          <cell r="A24" t="str">
            <v>CME412670</v>
          </cell>
          <cell r="B24">
            <v>412670</v>
          </cell>
          <cell r="C24">
            <v>45598</v>
          </cell>
          <cell r="D24">
            <v>45681</v>
          </cell>
          <cell r="F24">
            <v>413341</v>
          </cell>
          <cell r="G24" t="str">
            <v>SALDO A FAVOR DEL PRESTADOR</v>
          </cell>
          <cell r="H24">
            <v>0</v>
          </cell>
          <cell r="I24">
            <v>0</v>
          </cell>
          <cell r="J24">
            <v>0</v>
          </cell>
          <cell r="R24">
            <v>0</v>
          </cell>
        </row>
        <row r="25">
          <cell r="A25" t="str">
            <v>CME412691</v>
          </cell>
          <cell r="B25">
            <v>412691</v>
          </cell>
          <cell r="C25">
            <v>45598</v>
          </cell>
          <cell r="D25">
            <v>45680</v>
          </cell>
          <cell r="F25">
            <v>90639</v>
          </cell>
          <cell r="G25" t="str">
            <v>SALDO A FAVOR DEL PRESTADOR</v>
          </cell>
          <cell r="H25">
            <v>0</v>
          </cell>
          <cell r="I25">
            <v>0</v>
          </cell>
          <cell r="J25">
            <v>0</v>
          </cell>
          <cell r="R25">
            <v>0</v>
          </cell>
        </row>
        <row r="26">
          <cell r="A26" t="str">
            <v>CME414150</v>
          </cell>
          <cell r="B26">
            <v>414150</v>
          </cell>
          <cell r="C26">
            <v>45603</v>
          </cell>
          <cell r="D26">
            <v>45680</v>
          </cell>
          <cell r="F26">
            <v>85341</v>
          </cell>
          <cell r="G26" t="str">
            <v>SALDO A FAVOR DEL PRESTADOR</v>
          </cell>
          <cell r="H26">
            <v>0</v>
          </cell>
          <cell r="I26">
            <v>0</v>
          </cell>
          <cell r="J26">
            <v>0</v>
          </cell>
          <cell r="R26">
            <v>0</v>
          </cell>
        </row>
        <row r="27">
          <cell r="A27" t="str">
            <v>CME416346</v>
          </cell>
          <cell r="B27">
            <v>416346</v>
          </cell>
          <cell r="C27">
            <v>45611</v>
          </cell>
          <cell r="D27">
            <v>45681</v>
          </cell>
          <cell r="F27">
            <v>85341</v>
          </cell>
          <cell r="G27" t="str">
            <v>SALDO A FAVOR DEL PRESTADOR</v>
          </cell>
          <cell r="H27">
            <v>0</v>
          </cell>
          <cell r="I27">
            <v>0</v>
          </cell>
          <cell r="J27">
            <v>0</v>
          </cell>
          <cell r="R27">
            <v>0</v>
          </cell>
        </row>
        <row r="28">
          <cell r="A28" t="str">
            <v>CME419638</v>
          </cell>
          <cell r="B28">
            <v>419638</v>
          </cell>
          <cell r="C28">
            <v>45621</v>
          </cell>
          <cell r="D28">
            <v>45681</v>
          </cell>
          <cell r="F28">
            <v>376899</v>
          </cell>
          <cell r="G28" t="str">
            <v>SALDO A FAVOR DEL PRESTADOR</v>
          </cell>
          <cell r="H28">
            <v>0</v>
          </cell>
          <cell r="I28">
            <v>0</v>
          </cell>
          <cell r="J28">
            <v>0</v>
          </cell>
          <cell r="R28">
            <v>0</v>
          </cell>
        </row>
        <row r="29">
          <cell r="A29" t="str">
            <v>CME419254</v>
          </cell>
          <cell r="B29">
            <v>419254</v>
          </cell>
          <cell r="C29">
            <v>45621</v>
          </cell>
          <cell r="D29">
            <v>45680</v>
          </cell>
          <cell r="F29">
            <v>325841</v>
          </cell>
          <cell r="G29" t="str">
            <v>SALDO A FAVOR DEL PRESTADOR</v>
          </cell>
          <cell r="H29">
            <v>0</v>
          </cell>
          <cell r="I29">
            <v>0</v>
          </cell>
          <cell r="J29">
            <v>0</v>
          </cell>
          <cell r="R29">
            <v>0</v>
          </cell>
        </row>
        <row r="30">
          <cell r="A30" t="str">
            <v>SJE125680</v>
          </cell>
          <cell r="B30">
            <v>125680</v>
          </cell>
          <cell r="C30">
            <v>45629</v>
          </cell>
          <cell r="D30">
            <v>45681</v>
          </cell>
          <cell r="F30">
            <v>85577</v>
          </cell>
          <cell r="G30" t="str">
            <v>SALDO A FAVOR DEL PRESTADOR</v>
          </cell>
          <cell r="H30">
            <v>0</v>
          </cell>
          <cell r="I30">
            <v>0</v>
          </cell>
          <cell r="J30">
            <v>0</v>
          </cell>
          <cell r="R30">
            <v>0</v>
          </cell>
        </row>
        <row r="31">
          <cell r="A31" t="str">
            <v>CME423091</v>
          </cell>
          <cell r="B31">
            <v>423091</v>
          </cell>
          <cell r="C31">
            <v>45632</v>
          </cell>
          <cell r="D31">
            <v>45681</v>
          </cell>
          <cell r="F31">
            <v>91996</v>
          </cell>
          <cell r="G31" t="str">
            <v>SALDO A FAVOR DEL PRESTADOR</v>
          </cell>
          <cell r="H31">
            <v>0</v>
          </cell>
          <cell r="I31">
            <v>0</v>
          </cell>
          <cell r="J31">
            <v>0</v>
          </cell>
          <cell r="R31">
            <v>0</v>
          </cell>
        </row>
        <row r="32">
          <cell r="A32" t="str">
            <v>SJE126384</v>
          </cell>
          <cell r="B32">
            <v>126384</v>
          </cell>
          <cell r="C32">
            <v>45641</v>
          </cell>
          <cell r="D32">
            <v>45728</v>
          </cell>
          <cell r="F32">
            <v>634317</v>
          </cell>
          <cell r="G32" t="str">
            <v>SALDO A FAVOR DEL PRESTADOR</v>
          </cell>
          <cell r="H32">
            <v>0</v>
          </cell>
          <cell r="I32">
            <v>0</v>
          </cell>
          <cell r="J32">
            <v>0</v>
          </cell>
          <cell r="R32">
            <v>0</v>
          </cell>
        </row>
        <row r="33">
          <cell r="A33" t="str">
            <v>TOB7760</v>
          </cell>
          <cell r="B33">
            <v>7760</v>
          </cell>
          <cell r="C33">
            <v>45649</v>
          </cell>
          <cell r="F33">
            <v>482635</v>
          </cell>
          <cell r="G33" t="str">
            <v>NO RADICADA</v>
          </cell>
          <cell r="H33">
            <v>482635</v>
          </cell>
          <cell r="I33">
            <v>0</v>
          </cell>
          <cell r="J33">
            <v>0</v>
          </cell>
          <cell r="R33">
            <v>0</v>
          </cell>
        </row>
        <row r="34">
          <cell r="A34" t="str">
            <v>SJE126965</v>
          </cell>
          <cell r="B34">
            <v>126965</v>
          </cell>
          <cell r="C34">
            <v>45655</v>
          </cell>
          <cell r="D34">
            <v>45680</v>
          </cell>
          <cell r="F34">
            <v>307939</v>
          </cell>
          <cell r="G34" t="str">
            <v>SALDO A FAVOR DEL PRESTADOR</v>
          </cell>
          <cell r="H34">
            <v>0</v>
          </cell>
          <cell r="I34">
            <v>0</v>
          </cell>
          <cell r="J34">
            <v>0</v>
          </cell>
          <cell r="R34">
            <v>0</v>
          </cell>
        </row>
        <row r="35">
          <cell r="A35" t="str">
            <v>CME430969</v>
          </cell>
          <cell r="B35">
            <v>430969</v>
          </cell>
          <cell r="C35">
            <v>45658</v>
          </cell>
          <cell r="D35">
            <v>45681</v>
          </cell>
          <cell r="F35">
            <v>397638</v>
          </cell>
          <cell r="G35" t="str">
            <v>SALDO A FAVOR DEL PRESTADOR</v>
          </cell>
          <cell r="H35">
            <v>0</v>
          </cell>
          <cell r="I35">
            <v>0</v>
          </cell>
          <cell r="J35">
            <v>0</v>
          </cell>
          <cell r="R35">
            <v>0</v>
          </cell>
        </row>
        <row r="36">
          <cell r="A36" t="str">
            <v>SJE127133</v>
          </cell>
          <cell r="B36">
            <v>127133</v>
          </cell>
          <cell r="C36">
            <v>45660</v>
          </cell>
          <cell r="F36">
            <v>1531097</v>
          </cell>
          <cell r="G36" t="str">
            <v>NO RADICADA</v>
          </cell>
          <cell r="H36">
            <v>1531097</v>
          </cell>
          <cell r="I36">
            <v>0</v>
          </cell>
          <cell r="J36">
            <v>0</v>
          </cell>
          <cell r="R36">
            <v>0</v>
          </cell>
        </row>
        <row r="37">
          <cell r="A37" t="str">
            <v>SJE127158</v>
          </cell>
          <cell r="B37">
            <v>127158</v>
          </cell>
          <cell r="C37">
            <v>45661</v>
          </cell>
          <cell r="F37">
            <v>1986823</v>
          </cell>
          <cell r="G37" t="str">
            <v>NO RADICADA</v>
          </cell>
          <cell r="H37">
            <v>1986823</v>
          </cell>
          <cell r="I37">
            <v>0</v>
          </cell>
          <cell r="J37">
            <v>0</v>
          </cell>
          <cell r="R37">
            <v>0</v>
          </cell>
        </row>
        <row r="38">
          <cell r="A38" t="str">
            <v>CME431509</v>
          </cell>
          <cell r="B38">
            <v>431509</v>
          </cell>
          <cell r="C38">
            <v>45663</v>
          </cell>
          <cell r="F38">
            <v>1515301</v>
          </cell>
          <cell r="G38" t="str">
            <v>NO RADICADA</v>
          </cell>
          <cell r="H38">
            <v>1515301</v>
          </cell>
          <cell r="I38">
            <v>0</v>
          </cell>
          <cell r="J38">
            <v>0</v>
          </cell>
          <cell r="R38">
            <v>0</v>
          </cell>
        </row>
        <row r="39">
          <cell r="A39" t="str">
            <v>CME432825</v>
          </cell>
          <cell r="B39">
            <v>432825</v>
          </cell>
          <cell r="C39">
            <v>45667</v>
          </cell>
          <cell r="F39">
            <v>1883711</v>
          </cell>
          <cell r="G39" t="str">
            <v>NO RADICADA</v>
          </cell>
          <cell r="H39">
            <v>1883711</v>
          </cell>
          <cell r="I39">
            <v>0</v>
          </cell>
          <cell r="J39">
            <v>0</v>
          </cell>
          <cell r="R39">
            <v>0</v>
          </cell>
        </row>
        <row r="40">
          <cell r="A40" t="str">
            <v>CME434744</v>
          </cell>
          <cell r="B40">
            <v>434744</v>
          </cell>
          <cell r="C40">
            <v>45673</v>
          </cell>
          <cell r="D40">
            <v>45686</v>
          </cell>
          <cell r="F40">
            <v>925926</v>
          </cell>
          <cell r="G40" t="str">
            <v>SALDO A FAVOR DEL PRESTADOR</v>
          </cell>
          <cell r="H40">
            <v>0</v>
          </cell>
          <cell r="I40">
            <v>0</v>
          </cell>
          <cell r="J40">
            <v>0</v>
          </cell>
          <cell r="R40">
            <v>0</v>
          </cell>
        </row>
        <row r="41">
          <cell r="A41" t="str">
            <v>CME435204</v>
          </cell>
          <cell r="B41">
            <v>435204</v>
          </cell>
          <cell r="C41">
            <v>45676</v>
          </cell>
          <cell r="F41">
            <v>2616872</v>
          </cell>
          <cell r="G41" t="str">
            <v>NO RADICADA</v>
          </cell>
          <cell r="H41">
            <v>2616872</v>
          </cell>
          <cell r="I41">
            <v>0</v>
          </cell>
          <cell r="J41">
            <v>0</v>
          </cell>
          <cell r="R41">
            <v>0</v>
          </cell>
        </row>
        <row r="42">
          <cell r="A42" t="str">
            <v>CME436782</v>
          </cell>
          <cell r="B42">
            <v>436782</v>
          </cell>
          <cell r="C42">
            <v>45680</v>
          </cell>
          <cell r="D42">
            <v>45686</v>
          </cell>
          <cell r="F42">
            <v>96496</v>
          </cell>
          <cell r="G42" t="str">
            <v>SALDO A FAVOR DEL PRESTADOR</v>
          </cell>
          <cell r="H42">
            <v>0</v>
          </cell>
          <cell r="I42">
            <v>0</v>
          </cell>
          <cell r="J42">
            <v>0</v>
          </cell>
          <cell r="R42">
            <v>0</v>
          </cell>
        </row>
        <row r="43">
          <cell r="A43" t="str">
            <v>CME438849</v>
          </cell>
          <cell r="B43">
            <v>438849</v>
          </cell>
          <cell r="C43">
            <v>45687</v>
          </cell>
          <cell r="D43">
            <v>45733</v>
          </cell>
          <cell r="F43">
            <v>85900</v>
          </cell>
          <cell r="G43" t="str">
            <v>SALDO A FAVOR DEL PRESTADOR</v>
          </cell>
          <cell r="H43">
            <v>0</v>
          </cell>
          <cell r="I43">
            <v>0</v>
          </cell>
          <cell r="J43">
            <v>0</v>
          </cell>
          <cell r="R43">
            <v>0</v>
          </cell>
        </row>
        <row r="44">
          <cell r="A44" t="str">
            <v>CME438488</v>
          </cell>
          <cell r="B44">
            <v>438488</v>
          </cell>
          <cell r="C44">
            <v>45687</v>
          </cell>
          <cell r="F44">
            <v>1066736</v>
          </cell>
          <cell r="G44" t="str">
            <v>NO RADICADA</v>
          </cell>
          <cell r="H44">
            <v>1066736</v>
          </cell>
          <cell r="I44">
            <v>0</v>
          </cell>
          <cell r="J44">
            <v>0</v>
          </cell>
          <cell r="R44">
            <v>0</v>
          </cell>
        </row>
        <row r="45">
          <cell r="A45" t="str">
            <v>SJE128122</v>
          </cell>
          <cell r="B45">
            <v>128122</v>
          </cell>
          <cell r="C45">
            <v>45687</v>
          </cell>
          <cell r="F45">
            <v>1672447</v>
          </cell>
          <cell r="G45" t="str">
            <v>NO RADICADA</v>
          </cell>
          <cell r="H45">
            <v>1672447</v>
          </cell>
          <cell r="I45">
            <v>0</v>
          </cell>
          <cell r="J45">
            <v>0</v>
          </cell>
          <cell r="R45">
            <v>0</v>
          </cell>
        </row>
        <row r="46">
          <cell r="A46" t="str">
            <v>SJE128123</v>
          </cell>
          <cell r="B46">
            <v>128123</v>
          </cell>
          <cell r="C46">
            <v>45687</v>
          </cell>
          <cell r="F46">
            <v>6440307</v>
          </cell>
          <cell r="G46" t="str">
            <v>NO RADICADA</v>
          </cell>
          <cell r="H46">
            <v>6440307</v>
          </cell>
          <cell r="I46">
            <v>0</v>
          </cell>
          <cell r="J46">
            <v>0</v>
          </cell>
          <cell r="R46">
            <v>0</v>
          </cell>
        </row>
        <row r="47">
          <cell r="A47" t="str">
            <v>CME438483</v>
          </cell>
          <cell r="B47">
            <v>438483</v>
          </cell>
          <cell r="C47">
            <v>45687</v>
          </cell>
          <cell r="F47">
            <v>34204565</v>
          </cell>
          <cell r="G47" t="str">
            <v>NO RADICADA</v>
          </cell>
          <cell r="H47">
            <v>34204565</v>
          </cell>
          <cell r="I47">
            <v>0</v>
          </cell>
          <cell r="J47">
            <v>0</v>
          </cell>
          <cell r="R47">
            <v>0</v>
          </cell>
        </row>
        <row r="48">
          <cell r="A48" t="str">
            <v>CME450581</v>
          </cell>
          <cell r="B48">
            <v>450581</v>
          </cell>
          <cell r="C48">
            <v>45688</v>
          </cell>
          <cell r="D48">
            <v>45735</v>
          </cell>
          <cell r="F48">
            <v>97240</v>
          </cell>
          <cell r="G48" t="str">
            <v>EN REVISION</v>
          </cell>
          <cell r="H48">
            <v>0</v>
          </cell>
          <cell r="I48">
            <v>97240</v>
          </cell>
          <cell r="J48">
            <v>0</v>
          </cell>
        </row>
        <row r="49">
          <cell r="A49" t="str">
            <v>SJE128690</v>
          </cell>
          <cell r="B49">
            <v>128690</v>
          </cell>
          <cell r="C49">
            <v>45698</v>
          </cell>
          <cell r="D49">
            <v>45713</v>
          </cell>
          <cell r="F49">
            <v>1011977</v>
          </cell>
          <cell r="G49" t="str">
            <v>EN REVISION</v>
          </cell>
          <cell r="H49">
            <v>0</v>
          </cell>
          <cell r="I49">
            <v>1011977</v>
          </cell>
          <cell r="J49">
            <v>0</v>
          </cell>
        </row>
        <row r="50">
          <cell r="A50" t="str">
            <v>CME464346</v>
          </cell>
          <cell r="B50">
            <v>464346</v>
          </cell>
          <cell r="C50">
            <v>45698</v>
          </cell>
          <cell r="D50">
            <v>45814</v>
          </cell>
          <cell r="F50">
            <v>253396</v>
          </cell>
          <cell r="G50" t="str">
            <v>EN REVISION</v>
          </cell>
          <cell r="H50">
            <v>0</v>
          </cell>
          <cell r="I50">
            <v>253396</v>
          </cell>
          <cell r="J50">
            <v>0</v>
          </cell>
        </row>
        <row r="51">
          <cell r="A51" t="str">
            <v>SJE128660</v>
          </cell>
          <cell r="B51">
            <v>128660</v>
          </cell>
          <cell r="C51">
            <v>45699</v>
          </cell>
          <cell r="D51">
            <v>45713</v>
          </cell>
          <cell r="F51">
            <v>372600</v>
          </cell>
          <cell r="G51" t="str">
            <v>EN REVISION</v>
          </cell>
          <cell r="H51">
            <v>0</v>
          </cell>
          <cell r="I51">
            <v>372600</v>
          </cell>
          <cell r="J51">
            <v>0</v>
          </cell>
        </row>
        <row r="52">
          <cell r="A52" t="str">
            <v>CME442957</v>
          </cell>
          <cell r="B52">
            <v>442957</v>
          </cell>
          <cell r="C52">
            <v>45701</v>
          </cell>
          <cell r="D52">
            <v>45713</v>
          </cell>
          <cell r="F52">
            <v>1084082</v>
          </cell>
          <cell r="G52" t="str">
            <v>DEVUELTAS</v>
          </cell>
          <cell r="H52">
            <v>0</v>
          </cell>
          <cell r="I52">
            <v>0</v>
          </cell>
          <cell r="J52">
            <v>1084082</v>
          </cell>
        </row>
        <row r="53">
          <cell r="A53" t="str">
            <v>CME443501</v>
          </cell>
          <cell r="B53">
            <v>443501</v>
          </cell>
          <cell r="C53">
            <v>45702</v>
          </cell>
          <cell r="D53">
            <v>45713</v>
          </cell>
          <cell r="F53">
            <v>1453984</v>
          </cell>
          <cell r="G53" t="str">
            <v>EN REVISION</v>
          </cell>
          <cell r="H53">
            <v>0</v>
          </cell>
          <cell r="I53">
            <v>1453984</v>
          </cell>
          <cell r="J53">
            <v>0</v>
          </cell>
        </row>
        <row r="54">
          <cell r="A54" t="str">
            <v>CME443326</v>
          </cell>
          <cell r="B54">
            <v>443326</v>
          </cell>
          <cell r="C54">
            <v>45702</v>
          </cell>
          <cell r="D54">
            <v>45713</v>
          </cell>
          <cell r="F54">
            <v>253396</v>
          </cell>
          <cell r="G54" t="str">
            <v>EN REVISION</v>
          </cell>
          <cell r="H54">
            <v>0</v>
          </cell>
          <cell r="I54">
            <v>253396</v>
          </cell>
          <cell r="J54">
            <v>0</v>
          </cell>
        </row>
        <row r="55">
          <cell r="A55" t="str">
            <v>CME443870</v>
          </cell>
          <cell r="B55">
            <v>443870</v>
          </cell>
          <cell r="C55">
            <v>45704</v>
          </cell>
          <cell r="D55">
            <v>45726</v>
          </cell>
          <cell r="F55">
            <v>3002657</v>
          </cell>
          <cell r="G55" t="str">
            <v>DEVUELTAS</v>
          </cell>
          <cell r="H55">
            <v>0</v>
          </cell>
          <cell r="I55">
            <v>0</v>
          </cell>
          <cell r="J55">
            <v>3002657</v>
          </cell>
        </row>
        <row r="56">
          <cell r="A56" t="str">
            <v>SJE128891</v>
          </cell>
          <cell r="B56">
            <v>128891</v>
          </cell>
          <cell r="C56">
            <v>45705</v>
          </cell>
          <cell r="D56">
            <v>45713</v>
          </cell>
          <cell r="F56">
            <v>96496</v>
          </cell>
          <cell r="G56" t="str">
            <v>EN REVISION</v>
          </cell>
          <cell r="H56">
            <v>0</v>
          </cell>
          <cell r="I56">
            <v>96496</v>
          </cell>
          <cell r="J56">
            <v>0</v>
          </cell>
        </row>
        <row r="57">
          <cell r="A57" t="str">
            <v>CME444454</v>
          </cell>
          <cell r="B57">
            <v>444454</v>
          </cell>
          <cell r="C57">
            <v>45706</v>
          </cell>
          <cell r="D57">
            <v>45713</v>
          </cell>
          <cell r="F57">
            <v>2032258</v>
          </cell>
          <cell r="G57" t="str">
            <v>DEVUELTAS</v>
          </cell>
          <cell r="H57">
            <v>0</v>
          </cell>
          <cell r="I57">
            <v>0</v>
          </cell>
          <cell r="J57">
            <v>2032258</v>
          </cell>
        </row>
        <row r="58">
          <cell r="A58" t="str">
            <v>CME445207</v>
          </cell>
          <cell r="B58">
            <v>445207</v>
          </cell>
          <cell r="C58">
            <v>45708</v>
          </cell>
          <cell r="D58">
            <v>45726</v>
          </cell>
          <cell r="F58">
            <v>23693468</v>
          </cell>
          <cell r="G58" t="str">
            <v>DEVUELTAS</v>
          </cell>
          <cell r="H58">
            <v>0</v>
          </cell>
          <cell r="I58">
            <v>0</v>
          </cell>
          <cell r="J58">
            <v>23693468</v>
          </cell>
        </row>
        <row r="59">
          <cell r="A59" t="str">
            <v>CME447571</v>
          </cell>
          <cell r="B59">
            <v>447571</v>
          </cell>
          <cell r="C59">
            <v>45717</v>
          </cell>
          <cell r="D59">
            <v>45785</v>
          </cell>
          <cell r="F59">
            <v>9203832</v>
          </cell>
          <cell r="G59" t="str">
            <v>DEVUELTAS</v>
          </cell>
          <cell r="H59">
            <v>0</v>
          </cell>
          <cell r="I59">
            <v>0</v>
          </cell>
          <cell r="J59">
            <v>9203832</v>
          </cell>
        </row>
        <row r="60">
          <cell r="A60" t="str">
            <v>CME450655</v>
          </cell>
          <cell r="B60">
            <v>450655</v>
          </cell>
          <cell r="C60">
            <v>45726</v>
          </cell>
          <cell r="D60">
            <v>45735</v>
          </cell>
          <cell r="F60">
            <v>93626</v>
          </cell>
          <cell r="G60" t="str">
            <v>EN REVISION</v>
          </cell>
          <cell r="H60">
            <v>0</v>
          </cell>
          <cell r="I60">
            <v>93626</v>
          </cell>
          <cell r="J60">
            <v>0</v>
          </cell>
        </row>
        <row r="61">
          <cell r="A61" t="str">
            <v>CME451814</v>
          </cell>
          <cell r="B61">
            <v>451814</v>
          </cell>
          <cell r="C61">
            <v>45729</v>
          </cell>
          <cell r="D61">
            <v>45735</v>
          </cell>
          <cell r="F61">
            <v>89841</v>
          </cell>
          <cell r="G61" t="str">
            <v>EN REVISION</v>
          </cell>
          <cell r="H61">
            <v>0</v>
          </cell>
          <cell r="I61">
            <v>89841</v>
          </cell>
          <cell r="J61">
            <v>0</v>
          </cell>
        </row>
        <row r="62">
          <cell r="A62" t="str">
            <v>CME451796</v>
          </cell>
          <cell r="B62">
            <v>451796</v>
          </cell>
          <cell r="C62">
            <v>45729</v>
          </cell>
          <cell r="D62">
            <v>45735</v>
          </cell>
          <cell r="F62">
            <v>89841</v>
          </cell>
          <cell r="G62" t="str">
            <v>EN REVISION</v>
          </cell>
          <cell r="H62">
            <v>0</v>
          </cell>
          <cell r="I62">
            <v>89841</v>
          </cell>
          <cell r="J62">
            <v>0</v>
          </cell>
        </row>
        <row r="63">
          <cell r="A63" t="str">
            <v>CME451975</v>
          </cell>
          <cell r="B63">
            <v>451975</v>
          </cell>
          <cell r="C63">
            <v>45729</v>
          </cell>
          <cell r="D63">
            <v>45735</v>
          </cell>
          <cell r="F63">
            <v>924161</v>
          </cell>
          <cell r="G63" t="str">
            <v>EN REVISION</v>
          </cell>
          <cell r="H63">
            <v>0</v>
          </cell>
          <cell r="I63">
            <v>924161</v>
          </cell>
          <cell r="J63">
            <v>0</v>
          </cell>
        </row>
        <row r="64">
          <cell r="A64" t="str">
            <v>CME460898</v>
          </cell>
          <cell r="B64">
            <v>460898</v>
          </cell>
          <cell r="C64">
            <v>45733</v>
          </cell>
          <cell r="D64">
            <v>45806</v>
          </cell>
          <cell r="F64">
            <v>85900</v>
          </cell>
          <cell r="G64" t="str">
            <v>EN REVISION</v>
          </cell>
          <cell r="H64">
            <v>0</v>
          </cell>
          <cell r="I64">
            <v>85900</v>
          </cell>
          <cell r="J64">
            <v>0</v>
          </cell>
        </row>
        <row r="65">
          <cell r="A65" t="str">
            <v>CME453617</v>
          </cell>
          <cell r="B65">
            <v>453617</v>
          </cell>
          <cell r="C65">
            <v>45734</v>
          </cell>
          <cell r="D65">
            <v>45746</v>
          </cell>
          <cell r="F65">
            <v>769667</v>
          </cell>
          <cell r="G65" t="str">
            <v>EN REVISION</v>
          </cell>
          <cell r="H65">
            <v>0</v>
          </cell>
          <cell r="I65">
            <v>769667</v>
          </cell>
          <cell r="J65">
            <v>0</v>
          </cell>
        </row>
        <row r="66">
          <cell r="A66" t="str">
            <v>CME453908</v>
          </cell>
          <cell r="B66">
            <v>453908</v>
          </cell>
          <cell r="C66">
            <v>45735</v>
          </cell>
          <cell r="D66">
            <v>45746</v>
          </cell>
          <cell r="F66">
            <v>89841</v>
          </cell>
          <cell r="G66" t="str">
            <v>EN REVISION</v>
          </cell>
          <cell r="H66">
            <v>0</v>
          </cell>
          <cell r="I66">
            <v>89841</v>
          </cell>
          <cell r="J66">
            <v>0</v>
          </cell>
        </row>
        <row r="67">
          <cell r="A67" t="str">
            <v>CME460900</v>
          </cell>
          <cell r="B67">
            <v>460900</v>
          </cell>
          <cell r="C67">
            <v>45739</v>
          </cell>
          <cell r="D67">
            <v>45806</v>
          </cell>
          <cell r="F67">
            <v>92425</v>
          </cell>
          <cell r="G67" t="str">
            <v>EN REVISION</v>
          </cell>
          <cell r="H67">
            <v>0</v>
          </cell>
          <cell r="I67">
            <v>92425</v>
          </cell>
          <cell r="J67">
            <v>0</v>
          </cell>
        </row>
        <row r="68">
          <cell r="A68" t="str">
            <v>CME460908</v>
          </cell>
          <cell r="B68">
            <v>460908</v>
          </cell>
          <cell r="C68">
            <v>45740</v>
          </cell>
          <cell r="D68">
            <v>45806</v>
          </cell>
          <cell r="F68">
            <v>93299</v>
          </cell>
          <cell r="G68" t="str">
            <v>DEVUELTAS</v>
          </cell>
          <cell r="H68">
            <v>0</v>
          </cell>
          <cell r="I68">
            <v>0</v>
          </cell>
          <cell r="J68">
            <v>93299</v>
          </cell>
        </row>
        <row r="69">
          <cell r="A69" t="str">
            <v>CME460909</v>
          </cell>
          <cell r="B69">
            <v>460909</v>
          </cell>
          <cell r="C69">
            <v>45744</v>
          </cell>
          <cell r="D69">
            <v>45806</v>
          </cell>
          <cell r="F69">
            <v>97084</v>
          </cell>
          <cell r="G69" t="str">
            <v>EN REVISION</v>
          </cell>
          <cell r="H69">
            <v>0</v>
          </cell>
          <cell r="I69">
            <v>97084</v>
          </cell>
          <cell r="J69">
            <v>0</v>
          </cell>
        </row>
        <row r="70">
          <cell r="A70" t="str">
            <v>SJE131152</v>
          </cell>
          <cell r="B70">
            <v>131152</v>
          </cell>
          <cell r="C70">
            <v>45747</v>
          </cell>
          <cell r="D70">
            <v>45806</v>
          </cell>
          <cell r="F70">
            <v>90077</v>
          </cell>
          <cell r="G70" t="str">
            <v>EN REVISION</v>
          </cell>
          <cell r="H70">
            <v>0</v>
          </cell>
          <cell r="I70">
            <v>90077</v>
          </cell>
          <cell r="J70">
            <v>0</v>
          </cell>
        </row>
        <row r="71">
          <cell r="A71" t="str">
            <v>CME460913</v>
          </cell>
          <cell r="B71">
            <v>460913</v>
          </cell>
          <cell r="C71">
            <v>45747</v>
          </cell>
          <cell r="D71">
            <v>45806</v>
          </cell>
          <cell r="F71">
            <v>1708470</v>
          </cell>
          <cell r="G71" t="str">
            <v>DEVUELTAS</v>
          </cell>
          <cell r="H71">
            <v>0</v>
          </cell>
          <cell r="I71">
            <v>0</v>
          </cell>
          <cell r="J71">
            <v>1708470</v>
          </cell>
        </row>
        <row r="72">
          <cell r="A72" t="str">
            <v>CME461306</v>
          </cell>
          <cell r="B72">
            <v>461306</v>
          </cell>
          <cell r="C72">
            <v>45757</v>
          </cell>
          <cell r="D72">
            <v>45806</v>
          </cell>
          <cell r="F72">
            <v>461567</v>
          </cell>
          <cell r="G72" t="str">
            <v>EN REVISION</v>
          </cell>
          <cell r="H72">
            <v>0</v>
          </cell>
          <cell r="I72">
            <v>461567</v>
          </cell>
          <cell r="J72">
            <v>0</v>
          </cell>
        </row>
        <row r="73">
          <cell r="A73" t="str">
            <v>CME469839</v>
          </cell>
          <cell r="B73">
            <v>469839</v>
          </cell>
          <cell r="C73">
            <v>45761</v>
          </cell>
          <cell r="D73">
            <v>45814</v>
          </cell>
          <cell r="F73">
            <v>439671</v>
          </cell>
          <cell r="G73" t="str">
            <v>DEVUELTAS</v>
          </cell>
          <cell r="H73">
            <v>0</v>
          </cell>
          <cell r="I73">
            <v>0</v>
          </cell>
          <cell r="J73">
            <v>439671</v>
          </cell>
        </row>
        <row r="74">
          <cell r="A74" t="str">
            <v>TOB13775</v>
          </cell>
          <cell r="B74">
            <v>13775</v>
          </cell>
          <cell r="C74">
            <v>45762</v>
          </cell>
          <cell r="D74">
            <v>45806</v>
          </cell>
          <cell r="F74">
            <v>1687613</v>
          </cell>
          <cell r="G74" t="str">
            <v>EN REVISION</v>
          </cell>
          <cell r="H74">
            <v>0</v>
          </cell>
          <cell r="I74">
            <v>1687613</v>
          </cell>
          <cell r="J74">
            <v>0</v>
          </cell>
        </row>
        <row r="75">
          <cell r="A75" t="str">
            <v>SJE131398</v>
          </cell>
          <cell r="B75">
            <v>131398</v>
          </cell>
          <cell r="C75">
            <v>45762</v>
          </cell>
          <cell r="D75">
            <v>45806</v>
          </cell>
          <cell r="F75">
            <v>1069258</v>
          </cell>
          <cell r="G75" t="str">
            <v>EN REVISION</v>
          </cell>
          <cell r="H75">
            <v>0</v>
          </cell>
          <cell r="I75">
            <v>1069258</v>
          </cell>
          <cell r="J75">
            <v>0</v>
          </cell>
        </row>
        <row r="76">
          <cell r="A76" t="str">
            <v>SJE131397</v>
          </cell>
          <cell r="B76">
            <v>131397</v>
          </cell>
          <cell r="C76">
            <v>45762</v>
          </cell>
          <cell r="D76">
            <v>45806</v>
          </cell>
          <cell r="F76">
            <v>342377</v>
          </cell>
          <cell r="G76" t="str">
            <v>EN REVISION</v>
          </cell>
          <cell r="H76">
            <v>0</v>
          </cell>
          <cell r="I76">
            <v>342377</v>
          </cell>
          <cell r="J76">
            <v>0</v>
          </cell>
          <cell r="R76">
            <v>0</v>
          </cell>
        </row>
        <row r="77">
          <cell r="A77" t="str">
            <v>CME464623</v>
          </cell>
          <cell r="B77">
            <v>464623</v>
          </cell>
          <cell r="C77">
            <v>45768</v>
          </cell>
          <cell r="D77">
            <v>45814</v>
          </cell>
          <cell r="F77">
            <v>92269</v>
          </cell>
          <cell r="G77" t="str">
            <v>EN REVISION</v>
          </cell>
          <cell r="H77">
            <v>0</v>
          </cell>
          <cell r="I77">
            <v>92269</v>
          </cell>
          <cell r="J77">
            <v>0</v>
          </cell>
          <cell r="R77">
            <v>0</v>
          </cell>
        </row>
        <row r="78">
          <cell r="A78" t="str">
            <v>CME465665</v>
          </cell>
          <cell r="B78">
            <v>465665</v>
          </cell>
          <cell r="C78">
            <v>45770</v>
          </cell>
          <cell r="D78">
            <v>45806</v>
          </cell>
          <cell r="F78">
            <v>85900</v>
          </cell>
          <cell r="G78" t="str">
            <v>EN REVISION</v>
          </cell>
          <cell r="H78">
            <v>0</v>
          </cell>
          <cell r="I78">
            <v>85900</v>
          </cell>
          <cell r="J78">
            <v>0</v>
          </cell>
          <cell r="R78">
            <v>0</v>
          </cell>
        </row>
        <row r="79">
          <cell r="A79" t="str">
            <v>CME466890</v>
          </cell>
          <cell r="B79">
            <v>466890</v>
          </cell>
          <cell r="C79">
            <v>45774</v>
          </cell>
          <cell r="D79">
            <v>45806</v>
          </cell>
          <cell r="F79">
            <v>85900</v>
          </cell>
          <cell r="G79" t="str">
            <v>DEVUELTAS</v>
          </cell>
          <cell r="H79">
            <v>0</v>
          </cell>
          <cell r="I79">
            <v>0</v>
          </cell>
          <cell r="J79">
            <v>85900</v>
          </cell>
          <cell r="R79">
            <v>0</v>
          </cell>
        </row>
        <row r="80">
          <cell r="A80" t="str">
            <v>TOB14477</v>
          </cell>
          <cell r="B80">
            <v>14477</v>
          </cell>
          <cell r="C80">
            <v>45777</v>
          </cell>
          <cell r="D80">
            <v>45806</v>
          </cell>
          <cell r="F80">
            <v>602007</v>
          </cell>
          <cell r="G80" t="str">
            <v>EN REVISION</v>
          </cell>
          <cell r="H80">
            <v>0</v>
          </cell>
          <cell r="I80">
            <v>602007</v>
          </cell>
          <cell r="J80">
            <v>0</v>
          </cell>
          <cell r="R80">
            <v>0</v>
          </cell>
        </row>
        <row r="81">
          <cell r="A81" t="str">
            <v>CME468705</v>
          </cell>
          <cell r="B81">
            <v>468705</v>
          </cell>
          <cell r="C81">
            <v>45779</v>
          </cell>
          <cell r="D81">
            <v>45814</v>
          </cell>
          <cell r="F81">
            <v>89841</v>
          </cell>
          <cell r="G81" t="str">
            <v>EN REVISION</v>
          </cell>
          <cell r="H81">
            <v>0</v>
          </cell>
          <cell r="I81">
            <v>89841</v>
          </cell>
          <cell r="J81">
            <v>0</v>
          </cell>
          <cell r="R81">
            <v>0</v>
          </cell>
        </row>
        <row r="82">
          <cell r="A82" t="str">
            <v>CME471647</v>
          </cell>
          <cell r="B82">
            <v>471647</v>
          </cell>
          <cell r="C82">
            <v>45787</v>
          </cell>
          <cell r="D82">
            <v>45814</v>
          </cell>
          <cell r="F82">
            <v>93299</v>
          </cell>
          <cell r="G82" t="str">
            <v>EN REVISION</v>
          </cell>
          <cell r="H82">
            <v>0</v>
          </cell>
          <cell r="I82">
            <v>93299</v>
          </cell>
          <cell r="J82">
            <v>0</v>
          </cell>
          <cell r="R82">
            <v>0</v>
          </cell>
        </row>
        <row r="83">
          <cell r="A83" t="str">
            <v>CME474630</v>
          </cell>
          <cell r="B83">
            <v>474630</v>
          </cell>
          <cell r="C83">
            <v>45796</v>
          </cell>
          <cell r="D83">
            <v>45814</v>
          </cell>
          <cell r="F83">
            <v>606241</v>
          </cell>
          <cell r="G83" t="str">
            <v>EN REVISION</v>
          </cell>
          <cell r="H83">
            <v>0</v>
          </cell>
          <cell r="I83">
            <v>606241</v>
          </cell>
          <cell r="J83">
            <v>0</v>
          </cell>
          <cell r="R83">
            <v>0</v>
          </cell>
        </row>
        <row r="84">
          <cell r="A84" t="str">
            <v>CME475854</v>
          </cell>
          <cell r="B84">
            <v>475854</v>
          </cell>
          <cell r="C84">
            <v>45799</v>
          </cell>
          <cell r="D84">
            <v>45806</v>
          </cell>
          <cell r="F84">
            <v>32659692</v>
          </cell>
          <cell r="G84" t="str">
            <v>DEVUELTAS</v>
          </cell>
          <cell r="H84">
            <v>0</v>
          </cell>
          <cell r="I84">
            <v>0</v>
          </cell>
          <cell r="J84">
            <v>32659692</v>
          </cell>
          <cell r="R84">
            <v>0</v>
          </cell>
        </row>
        <row r="85">
          <cell r="A85" t="str">
            <v>CME476275</v>
          </cell>
          <cell r="B85">
            <v>476275</v>
          </cell>
          <cell r="C85">
            <v>45800</v>
          </cell>
          <cell r="D85">
            <v>45814</v>
          </cell>
          <cell r="F85">
            <v>1639492</v>
          </cell>
          <cell r="G85" t="str">
            <v>EN REVISION</v>
          </cell>
          <cell r="H85">
            <v>0</v>
          </cell>
          <cell r="I85">
            <v>1639492</v>
          </cell>
          <cell r="J85">
            <v>0</v>
          </cell>
          <cell r="R85">
            <v>0</v>
          </cell>
        </row>
        <row r="86">
          <cell r="A86" t="str">
            <v>CME477378</v>
          </cell>
          <cell r="B86">
            <v>477378</v>
          </cell>
          <cell r="C86">
            <v>45804</v>
          </cell>
          <cell r="D86">
            <v>45814</v>
          </cell>
          <cell r="F86">
            <v>784841</v>
          </cell>
          <cell r="G86" t="str">
            <v>EN REVISION</v>
          </cell>
          <cell r="H86">
            <v>0</v>
          </cell>
          <cell r="I86">
            <v>784841</v>
          </cell>
          <cell r="J86">
            <v>0</v>
          </cell>
          <cell r="R86">
            <v>0</v>
          </cell>
        </row>
        <row r="87">
          <cell r="A87" t="str">
            <v>CME479332</v>
          </cell>
          <cell r="B87">
            <v>479332</v>
          </cell>
          <cell r="C87">
            <v>45808</v>
          </cell>
          <cell r="D87">
            <v>45826</v>
          </cell>
          <cell r="F87">
            <v>1696504</v>
          </cell>
          <cell r="G87" t="str">
            <v>EN REVISION</v>
          </cell>
          <cell r="H87">
            <v>0</v>
          </cell>
          <cell r="I87">
            <v>1696504</v>
          </cell>
          <cell r="J87">
            <v>0</v>
          </cell>
          <cell r="R87">
            <v>0</v>
          </cell>
        </row>
        <row r="88">
          <cell r="A88" t="str">
            <v>SJE133978</v>
          </cell>
          <cell r="B88">
            <v>133978</v>
          </cell>
          <cell r="C88">
            <v>45814</v>
          </cell>
          <cell r="D88">
            <v>45826</v>
          </cell>
          <cell r="F88">
            <v>351677</v>
          </cell>
          <cell r="G88" t="str">
            <v>EN REVISION</v>
          </cell>
          <cell r="H88">
            <v>0</v>
          </cell>
          <cell r="I88">
            <v>351677</v>
          </cell>
          <cell r="J88">
            <v>0</v>
          </cell>
          <cell r="R88">
            <v>0</v>
          </cell>
        </row>
        <row r="89">
          <cell r="A89" t="str">
            <v>CME481929</v>
          </cell>
          <cell r="B89">
            <v>481929</v>
          </cell>
          <cell r="C89">
            <v>45820</v>
          </cell>
          <cell r="D89">
            <v>45835</v>
          </cell>
          <cell r="F89">
            <v>859500</v>
          </cell>
          <cell r="G89" t="str">
            <v>DEVUELTAS</v>
          </cell>
          <cell r="H89">
            <v>0</v>
          </cell>
          <cell r="I89">
            <v>0</v>
          </cell>
          <cell r="J89">
            <v>859500</v>
          </cell>
          <cell r="R89">
            <v>0</v>
          </cell>
        </row>
        <row r="90">
          <cell r="A90" t="str">
            <v>CME482178</v>
          </cell>
          <cell r="B90">
            <v>482178</v>
          </cell>
          <cell r="C90">
            <v>45821</v>
          </cell>
          <cell r="D90">
            <v>45835</v>
          </cell>
          <cell r="F90">
            <v>278929</v>
          </cell>
          <cell r="G90" t="str">
            <v>EN REVISION</v>
          </cell>
          <cell r="H90">
            <v>0</v>
          </cell>
          <cell r="I90">
            <v>278929</v>
          </cell>
          <cell r="J90">
            <v>0</v>
          </cell>
          <cell r="R90">
            <v>0</v>
          </cell>
        </row>
      </sheetData>
      <sheetData sheetId="2"/>
      <sheetData sheetId="3">
        <row r="6">
          <cell r="H6" t="str">
            <v>CLINICA MEDICAL SAS</v>
          </cell>
        </row>
        <row r="9">
          <cell r="C9" t="str">
            <v>LUISA MATUTE ROMERO</v>
          </cell>
          <cell r="H9" t="str">
            <v>JUAN PABLO CASTELLANOS SIERRA</v>
          </cell>
        </row>
        <row r="16">
          <cell r="F16">
            <v>45838</v>
          </cell>
        </row>
        <row r="156">
          <cell r="F156">
            <v>45841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2A95AA3-96AA-4ACE-9E07-3DF900B3496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2A95AA3-96AA-4ACE-9E07-3DF900B34968}" id="{C7DF5D60-DA43-4588-A6B9-5E6CB983168E}">
    <text>SUAMTORIA DE GIRO DIRECTO Y ESFUERZO PROPIO</text>
  </threadedComment>
  <threadedComment ref="K8" dT="2020-08-04T16:00:44.11" personId="{A2A95AA3-96AA-4ACE-9E07-3DF900B34968}" id="{E9A05DED-8D18-49E0-962A-A957F45D6DDF}">
    <text>SUMATORIA DE PAGOS (DESCUENTOS ,TESORERIA,EMBARGOS)</text>
  </threadedComment>
  <threadedComment ref="R8" dT="2020-08-04T15:59:07.94" personId="{A2A95AA3-96AA-4ACE-9E07-3DF900B34968}" id="{A2AF68C4-DE64-44FD-B86E-C5EF922DFE5E}">
    <text>SUMATORIA DE VALORES (PRESCRITAS SALDO DE FACTURAS DE CONTRATO LIQUIDADOS Y OTROS CONCEPTOS (N/A NO RADICADAS)</text>
  </threadedComment>
  <threadedComment ref="X8" dT="2020-08-04T15:55:33.73" personId="{A2A95AA3-96AA-4ACE-9E07-3DF900B34968}" id="{CBAD2DBA-46DE-4287-9326-5291A01709AA}">
    <text>SUMATORIA DE LOS VALORES DE GLOSAS LEGALIZADAS Y GLOSAS POR CONCILIAR</text>
  </threadedComment>
  <threadedComment ref="AC8" dT="2020-08-04T15:56:24.52" personId="{A2A95AA3-96AA-4ACE-9E07-3DF900B34968}" id="{12BB54AF-068E-49A4-9B01-B2893E52EF83}">
    <text>VALRO INDIVIDUAL DE LA GLOSAS LEGALIZADA</text>
  </threadedComment>
  <threadedComment ref="AE8" dT="2020-08-04T15:56:04.49" personId="{A2A95AA3-96AA-4ACE-9E07-3DF900B34968}" id="{FD806A29-3598-47A9-B5BB-A813773803A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6FAC0-462D-4F3C-8CF3-4C02EF065A47}">
  <dimension ref="A1:AK105"/>
  <sheetViews>
    <sheetView tabSelected="1" topLeftCell="P65" zoomScaleNormal="100" workbookViewId="0">
      <selection activeCell="AG97" sqref="AG97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CLINICA MEDICAL SAS</v>
      </c>
    </row>
    <row r="4" spans="1:37" x14ac:dyDescent="0.25">
      <c r="A4" s="1" t="s">
        <v>4</v>
      </c>
      <c r="E4" s="4">
        <f>+'[1]ACTA ANA'!F16</f>
        <v>45838</v>
      </c>
    </row>
    <row r="5" spans="1:37" x14ac:dyDescent="0.25">
      <c r="A5" s="1" t="s">
        <v>5</v>
      </c>
      <c r="E5" s="4">
        <f>+'[1]ACTA ANA'!F156</f>
        <v>45841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CME40730</v>
      </c>
      <c r="D9" s="23">
        <f>+[1]DEPURADO!B3</f>
        <v>40730</v>
      </c>
      <c r="E9" s="25">
        <f>+[1]DEPURADO!C3</f>
        <v>43927</v>
      </c>
      <c r="F9" s="26">
        <f>+IF([1]DEPURADO!D3&gt;1,[1]DEPURADO!D3," ")</f>
        <v>43941</v>
      </c>
      <c r="G9" s="27">
        <f>[1]DEPURADO!F3</f>
        <v>560492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560492</v>
      </c>
      <c r="P9" s="24">
        <f>IF([1]DEPURADO!H3&gt;1,0,[1]DEPURADO!B3)</f>
        <v>0</v>
      </c>
      <c r="Q9" s="30">
        <f>+IF(P9&gt;0,G9,0)</f>
        <v>0</v>
      </c>
      <c r="R9" s="31">
        <f>IF(P9=0,G9,0)</f>
        <v>560492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 - TERMINOS VENCIDOS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CME69146</v>
      </c>
      <c r="D10" s="23">
        <f>+[1]DEPURADO!B4</f>
        <v>69146</v>
      </c>
      <c r="E10" s="25">
        <f>+[1]DEPURADO!C4</f>
        <v>44118</v>
      </c>
      <c r="F10" s="26">
        <f>+IF([1]DEPURADO!D4&gt;1,[1]DEPURADO!D4," ")</f>
        <v>45168</v>
      </c>
      <c r="G10" s="27">
        <f>[1]DEPURADO!F4</f>
        <v>216994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216994</v>
      </c>
      <c r="P10" s="24">
        <f>IF([1]DEPURADO!H4&gt;1,0,[1]DEPURADO!B4)</f>
        <v>69146</v>
      </c>
      <c r="Q10" s="30">
        <f>+IF(P10&gt;0,G10,0)</f>
        <v>216994</v>
      </c>
      <c r="R10" s="31">
        <f>IF(P10=0,G10,0)</f>
        <v>0</v>
      </c>
      <c r="S10" s="31">
        <f>+[1]DEPURADO!J4</f>
        <v>216994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DEVUELTAS- TERMINOS VENCIDOS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SJE64623</v>
      </c>
      <c r="D11" s="23">
        <f>+[1]DEPURADO!B5</f>
        <v>64623</v>
      </c>
      <c r="E11" s="25">
        <f>+[1]DEPURADO!C5</f>
        <v>44168</v>
      </c>
      <c r="F11" s="26">
        <f>+IF([1]DEPURADO!D5&gt;1,[1]DEPURADO!D5," ")</f>
        <v>45266</v>
      </c>
      <c r="G11" s="27">
        <f>[1]DEPURADO!F5</f>
        <v>299910</v>
      </c>
      <c r="H11" s="28">
        <v>0</v>
      </c>
      <c r="I11" s="28">
        <f>+[1]DEPURADO!M5+[1]DEPURADO!N5</f>
        <v>0</v>
      </c>
      <c r="J11" s="28">
        <f>+[1]DEPURADO!R5</f>
        <v>299910</v>
      </c>
      <c r="K11" s="29">
        <f>+[1]DEPURADO!P5+[1]DEPURADO!Q5</f>
        <v>0</v>
      </c>
      <c r="L11" s="28">
        <v>0</v>
      </c>
      <c r="M11" s="28">
        <v>0</v>
      </c>
      <c r="N11" s="28">
        <f t="shared" ref="N11:N74" si="1">+SUM(J11:M11)</f>
        <v>299910</v>
      </c>
      <c r="O11" s="28">
        <f t="shared" ref="O11:O74" si="2">+G11-I11-N11</f>
        <v>0</v>
      </c>
      <c r="P11" s="24">
        <f>IF([1]DEPURADO!H5&gt;1,0,[1]DEPURADO!B5)</f>
        <v>64623</v>
      </c>
      <c r="Q11" s="30">
        <f t="shared" ref="Q11:Q74" si="3">+IF(P11&gt;0,G11,0)</f>
        <v>299910</v>
      </c>
      <c r="R11" s="31">
        <f t="shared" ref="R11:R74" si="4"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ref="Z11:Z74" si="5"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74" si="6"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CME198269</v>
      </c>
      <c r="D12" s="23">
        <f>+[1]DEPURADO!B6</f>
        <v>198269</v>
      </c>
      <c r="E12" s="25">
        <f>+[1]DEPURADO!C6</f>
        <v>44374</v>
      </c>
      <c r="F12" s="26">
        <f>+IF([1]DEPURADO!D6&gt;1,[1]DEPURADO!D6," ")</f>
        <v>45372</v>
      </c>
      <c r="G12" s="27">
        <f>[1]DEPURADO!F6</f>
        <v>12294240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1"/>
        <v>0</v>
      </c>
      <c r="O12" s="28">
        <f t="shared" si="2"/>
        <v>12294240</v>
      </c>
      <c r="P12" s="24">
        <f>IF([1]DEPURADO!H6&gt;1,0,[1]DEPURADO!B6)</f>
        <v>198269</v>
      </c>
      <c r="Q12" s="30">
        <f t="shared" si="3"/>
        <v>12294240</v>
      </c>
      <c r="R12" s="31">
        <f t="shared" si="4"/>
        <v>0</v>
      </c>
      <c r="S12" s="31">
        <f>+[1]DEPURADO!J6</f>
        <v>12294240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5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DEVUELTAS- TERMINOS VENCIDOS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CME112274</v>
      </c>
      <c r="D13" s="23">
        <f>+[1]DEPURADO!B7</f>
        <v>112274</v>
      </c>
      <c r="E13" s="25">
        <f>+[1]DEPURADO!C7</f>
        <v>44494</v>
      </c>
      <c r="F13" s="26" t="str">
        <f>+IF([1]DEPURADO!D7&gt;1,[1]DEPURADO!D7," ")</f>
        <v xml:space="preserve"> </v>
      </c>
      <c r="G13" s="27">
        <f>[1]DEPURADO!F7</f>
        <v>3509986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1"/>
        <v>0</v>
      </c>
      <c r="O13" s="28">
        <f t="shared" si="2"/>
        <v>3509986</v>
      </c>
      <c r="P13" s="24">
        <f>IF([1]DEPURADO!H7&gt;1,0,[1]DEPURADO!B7)</f>
        <v>0</v>
      </c>
      <c r="Q13" s="30">
        <f t="shared" si="3"/>
        <v>0</v>
      </c>
      <c r="R13" s="31">
        <f t="shared" si="4"/>
        <v>3509986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5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NO RADICADA - TERMINOS VENCIDOS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CME135504</v>
      </c>
      <c r="D14" s="23">
        <f>+[1]DEPURADO!B8</f>
        <v>135504</v>
      </c>
      <c r="E14" s="25">
        <f>+[1]DEPURADO!C8</f>
        <v>44603</v>
      </c>
      <c r="F14" s="26" t="str">
        <f>+IF([1]DEPURADO!D8&gt;1,[1]DEPURADO!D8," ")</f>
        <v xml:space="preserve"> </v>
      </c>
      <c r="G14" s="27">
        <f>[1]DEPURADO!F8</f>
        <v>80832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80832</v>
      </c>
      <c r="P14" s="24">
        <f>IF([1]DEPURADO!H8&gt;1,0,[1]DEPURADO!B8)</f>
        <v>0</v>
      </c>
      <c r="Q14" s="30">
        <f t="shared" si="3"/>
        <v>0</v>
      </c>
      <c r="R14" s="31">
        <f t="shared" si="4"/>
        <v>80832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RADICADA - TERMINOS VENCIDOS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CME156485</v>
      </c>
      <c r="D15" s="23">
        <f>+[1]DEPURADO!B9</f>
        <v>156485</v>
      </c>
      <c r="E15" s="25">
        <f>+[1]DEPURADO!C9</f>
        <v>44691</v>
      </c>
      <c r="F15" s="26">
        <f>+IF([1]DEPURADO!D9&gt;1,[1]DEPURADO!D9," ")</f>
        <v>44848</v>
      </c>
      <c r="G15" s="27">
        <f>[1]DEPURADO!F9</f>
        <v>30875860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30875860</v>
      </c>
      <c r="P15" s="24">
        <f>IF([1]DEPURADO!H9&gt;1,0,[1]DEPURADO!B9)</f>
        <v>156485</v>
      </c>
      <c r="Q15" s="30">
        <f t="shared" si="3"/>
        <v>30875860</v>
      </c>
      <c r="R15" s="31">
        <f t="shared" si="4"/>
        <v>0</v>
      </c>
      <c r="S15" s="31">
        <f>+[1]DEPURADO!J9</f>
        <v>30875860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DEVUELTAS- TERMINOS VENCIDOS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CME188746</v>
      </c>
      <c r="D16" s="23">
        <f>+[1]DEPURADO!B10</f>
        <v>188746</v>
      </c>
      <c r="E16" s="25">
        <f>+[1]DEPURADO!C10</f>
        <v>44808</v>
      </c>
      <c r="F16" s="26">
        <f>+IF([1]DEPURADO!D10&gt;1,[1]DEPURADO!D10," ")</f>
        <v>44994</v>
      </c>
      <c r="G16" s="27">
        <f>[1]DEPURADO!F10</f>
        <v>7529502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7529502</v>
      </c>
      <c r="P16" s="24">
        <f>IF([1]DEPURADO!H10&gt;1,0,[1]DEPURADO!B10)</f>
        <v>188746</v>
      </c>
      <c r="Q16" s="30">
        <f t="shared" si="3"/>
        <v>7529502</v>
      </c>
      <c r="R16" s="31">
        <f t="shared" si="4"/>
        <v>0</v>
      </c>
      <c r="S16" s="31">
        <f>+[1]DEPURADO!J10</f>
        <v>7529502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DEVUELTAS- TERMINOS VENCIDOS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CME198266</v>
      </c>
      <c r="D17" s="23">
        <f>+[1]DEPURADO!B11</f>
        <v>198266</v>
      </c>
      <c r="E17" s="25">
        <f>+[1]DEPURADO!C11</f>
        <v>44848</v>
      </c>
      <c r="F17" s="26" t="str">
        <f>+IF([1]DEPURADO!D11&gt;1,[1]DEPURADO!D11," ")</f>
        <v xml:space="preserve"> </v>
      </c>
      <c r="G17" s="27">
        <f>[1]DEPURADO!F11</f>
        <v>16071680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16071680</v>
      </c>
      <c r="P17" s="24">
        <f>IF([1]DEPURADO!H11&gt;1,0,[1]DEPURADO!B11)</f>
        <v>0</v>
      </c>
      <c r="Q17" s="30">
        <f t="shared" si="3"/>
        <v>0</v>
      </c>
      <c r="R17" s="31">
        <f t="shared" si="4"/>
        <v>16071680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NO RADICADA - TERMINOS VENCIDOS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CME198272</v>
      </c>
      <c r="D18" s="23">
        <f>+[1]DEPURADO!B12</f>
        <v>198272</v>
      </c>
      <c r="E18" s="25">
        <f>+[1]DEPURADO!C12</f>
        <v>44848</v>
      </c>
      <c r="F18" s="26" t="str">
        <f>+IF([1]DEPURADO!D12&gt;1,[1]DEPURADO!D12," ")</f>
        <v xml:space="preserve"> </v>
      </c>
      <c r="G18" s="27">
        <f>[1]DEPURADO!F12</f>
        <v>8112284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8112284</v>
      </c>
      <c r="P18" s="24">
        <f>IF([1]DEPURADO!H12&gt;1,0,[1]DEPURADO!B12)</f>
        <v>0</v>
      </c>
      <c r="Q18" s="30">
        <f t="shared" si="3"/>
        <v>0</v>
      </c>
      <c r="R18" s="31">
        <f t="shared" si="4"/>
        <v>8112284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NO RADICADA - TERMINOS VENCIDOS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CME204369</v>
      </c>
      <c r="D19" s="23">
        <f>+[1]DEPURADO!B13</f>
        <v>204369</v>
      </c>
      <c r="E19" s="25">
        <f>+[1]DEPURADO!C13</f>
        <v>44873</v>
      </c>
      <c r="F19" s="26">
        <f>+IF([1]DEPURADO!D13&gt;1,[1]DEPURADO!D13," ")</f>
        <v>44889</v>
      </c>
      <c r="G19" s="27">
        <f>[1]DEPURADO!F13</f>
        <v>34118299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34118299</v>
      </c>
      <c r="P19" s="24">
        <f>IF([1]DEPURADO!H13&gt;1,0,[1]DEPURADO!B13)</f>
        <v>204369</v>
      </c>
      <c r="Q19" s="30">
        <f t="shared" si="3"/>
        <v>34118299</v>
      </c>
      <c r="R19" s="31">
        <f t="shared" si="4"/>
        <v>0</v>
      </c>
      <c r="S19" s="31">
        <f>+[1]DEPURADO!J13</f>
        <v>34118299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DEVUELTAS- TERMINOS VENCIDOS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SJE75735</v>
      </c>
      <c r="D20" s="23">
        <f>+[1]DEPURADO!B14</f>
        <v>75735</v>
      </c>
      <c r="E20" s="25">
        <f>+[1]DEPURADO!C14</f>
        <v>44987</v>
      </c>
      <c r="F20" s="26">
        <f>+IF([1]DEPURADO!D14&gt;1,[1]DEPURADO!D14," ")</f>
        <v>45027</v>
      </c>
      <c r="G20" s="27">
        <f>[1]DEPURADO!F14</f>
        <v>2757562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2757562</v>
      </c>
      <c r="P20" s="24">
        <f>IF([1]DEPURADO!H14&gt;1,0,[1]DEPURADO!B14)</f>
        <v>75735</v>
      </c>
      <c r="Q20" s="30">
        <f t="shared" si="3"/>
        <v>2757562</v>
      </c>
      <c r="R20" s="31">
        <f t="shared" si="4"/>
        <v>0</v>
      </c>
      <c r="S20" s="31">
        <f>+[1]DEPURADO!J14</f>
        <v>2757562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DEVUELTAS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SJE76578</v>
      </c>
      <c r="D21" s="23">
        <f>+[1]DEPURADO!B15</f>
        <v>76578</v>
      </c>
      <c r="E21" s="25">
        <f>+[1]DEPURADO!C15</f>
        <v>44995</v>
      </c>
      <c r="F21" s="26">
        <f>+IF([1]DEPURADO!D15&gt;1,[1]DEPURADO!D15," ")</f>
        <v>45006</v>
      </c>
      <c r="G21" s="27">
        <f>[1]DEPURADO!F15</f>
        <v>312396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312396</v>
      </c>
      <c r="P21" s="24">
        <f>IF([1]DEPURADO!H15&gt;1,0,[1]DEPURADO!B15)</f>
        <v>76578</v>
      </c>
      <c r="Q21" s="30">
        <f t="shared" si="3"/>
        <v>312396</v>
      </c>
      <c r="R21" s="31">
        <f t="shared" si="4"/>
        <v>0</v>
      </c>
      <c r="S21" s="31">
        <f>+[1]DEPURADO!J15</f>
        <v>312396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DEVUELTAS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SJE87449</v>
      </c>
      <c r="D22" s="23">
        <f>+[1]DEPURADO!B16</f>
        <v>87449</v>
      </c>
      <c r="E22" s="25">
        <f>+[1]DEPURADO!C16</f>
        <v>45122</v>
      </c>
      <c r="F22" s="26">
        <f>+IF([1]DEPURADO!D16&gt;1,[1]DEPURADO!D16," ")</f>
        <v>45300</v>
      </c>
      <c r="G22" s="27">
        <f>[1]DEPURADO!F16</f>
        <v>7808</v>
      </c>
      <c r="H22" s="28">
        <v>0</v>
      </c>
      <c r="I22" s="28">
        <f>+[1]DEPURADO!M16+[1]DEPURADO!N16</f>
        <v>0</v>
      </c>
      <c r="J22" s="28">
        <f>+[1]DEPURADO!R16</f>
        <v>7808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7808</v>
      </c>
      <c r="O22" s="28">
        <f t="shared" si="2"/>
        <v>0</v>
      </c>
      <c r="P22" s="24">
        <f>IF([1]DEPURADO!H16&gt;1,0,[1]DEPURADO!B16)</f>
        <v>87449</v>
      </c>
      <c r="Q22" s="30">
        <f t="shared" si="3"/>
        <v>7808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SJE88458</v>
      </c>
      <c r="D23" s="23">
        <f>+[1]DEPURADO!B17</f>
        <v>88458</v>
      </c>
      <c r="E23" s="25">
        <f>+[1]DEPURADO!C17</f>
        <v>45136</v>
      </c>
      <c r="F23" s="26" t="str">
        <f>+IF([1]DEPURADO!D17&gt;1,[1]DEPURADO!D17," ")</f>
        <v xml:space="preserve"> </v>
      </c>
      <c r="G23" s="27">
        <f>[1]DEPURADO!F17</f>
        <v>5168693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5168693</v>
      </c>
      <c r="P23" s="24">
        <f>IF([1]DEPURADO!H17&gt;1,0,[1]DEPURADO!B17)</f>
        <v>0</v>
      </c>
      <c r="Q23" s="30">
        <f t="shared" si="3"/>
        <v>0</v>
      </c>
      <c r="R23" s="31">
        <f t="shared" si="4"/>
        <v>5168693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CME331167</v>
      </c>
      <c r="D24" s="23">
        <f>+[1]DEPURADO!B18</f>
        <v>331167</v>
      </c>
      <c r="E24" s="25">
        <f>+[1]DEPURADO!C18</f>
        <v>45360</v>
      </c>
      <c r="F24" s="26" t="str">
        <f>+IF([1]DEPURADO!D18&gt;1,[1]DEPURADO!D18," ")</f>
        <v xml:space="preserve"> </v>
      </c>
      <c r="G24" s="27">
        <f>[1]DEPURADO!F18</f>
        <v>13869222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13869222</v>
      </c>
      <c r="P24" s="24">
        <f>IF([1]DEPURADO!H18&gt;1,0,[1]DEPURADO!B18)</f>
        <v>0</v>
      </c>
      <c r="Q24" s="30">
        <f t="shared" si="3"/>
        <v>0</v>
      </c>
      <c r="R24" s="31">
        <f t="shared" si="4"/>
        <v>13869222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CME350490</v>
      </c>
      <c r="D25" s="23">
        <f>+[1]DEPURADO!B19</f>
        <v>350490</v>
      </c>
      <c r="E25" s="25">
        <f>+[1]DEPURADO!C19</f>
        <v>45416</v>
      </c>
      <c r="F25" s="26" t="str">
        <f>+IF([1]DEPURADO!D19&gt;1,[1]DEPURADO!D19," ")</f>
        <v xml:space="preserve"> </v>
      </c>
      <c r="G25" s="27">
        <f>[1]DEPURADO!F19</f>
        <v>4392944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4392944</v>
      </c>
      <c r="P25" s="24">
        <f>IF([1]DEPURADO!H19&gt;1,0,[1]DEPURADO!B19)</f>
        <v>0</v>
      </c>
      <c r="Q25" s="30">
        <f t="shared" si="3"/>
        <v>0</v>
      </c>
      <c r="R25" s="31">
        <f t="shared" si="4"/>
        <v>4392944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CME373405</v>
      </c>
      <c r="D26" s="23">
        <f>+[1]DEPURADO!B20</f>
        <v>373405</v>
      </c>
      <c r="E26" s="25">
        <f>+[1]DEPURADO!C20</f>
        <v>45483</v>
      </c>
      <c r="F26" s="26" t="str">
        <f>+IF([1]DEPURADO!D20&gt;1,[1]DEPURADO!D20," ")</f>
        <v xml:space="preserve"> </v>
      </c>
      <c r="G26" s="27">
        <f>[1]DEPURADO!F20</f>
        <v>5660793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5660793</v>
      </c>
      <c r="P26" s="24">
        <f>IF([1]DEPURADO!H20&gt;1,0,[1]DEPURADO!B20)</f>
        <v>0</v>
      </c>
      <c r="Q26" s="30">
        <f t="shared" si="3"/>
        <v>0</v>
      </c>
      <c r="R26" s="31">
        <f t="shared" si="4"/>
        <v>5660793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CME374671</v>
      </c>
      <c r="D27" s="23">
        <f>+[1]DEPURADO!B21</f>
        <v>374671</v>
      </c>
      <c r="E27" s="25">
        <f>+[1]DEPURADO!C21</f>
        <v>45486</v>
      </c>
      <c r="F27" s="26" t="str">
        <f>+IF([1]DEPURADO!D21&gt;1,[1]DEPURADO!D21," ")</f>
        <v xml:space="preserve"> </v>
      </c>
      <c r="G27" s="27">
        <f>[1]DEPURADO!F21</f>
        <v>2334002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2334002</v>
      </c>
      <c r="P27" s="24">
        <f>IF([1]DEPURADO!H21&gt;1,0,[1]DEPURADO!B21)</f>
        <v>0</v>
      </c>
      <c r="Q27" s="30">
        <f t="shared" si="3"/>
        <v>0</v>
      </c>
      <c r="R27" s="31">
        <f t="shared" si="4"/>
        <v>2334002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NO RADICADA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CME409452</v>
      </c>
      <c r="D28" s="23">
        <f>+[1]DEPURADO!B22</f>
        <v>409452</v>
      </c>
      <c r="E28" s="25">
        <f>+[1]DEPURADO!C22</f>
        <v>45588</v>
      </c>
      <c r="F28" s="26">
        <f>+IF([1]DEPURADO!D22&gt;1,[1]DEPURADO!D22," ")</f>
        <v>45680</v>
      </c>
      <c r="G28" s="27">
        <f>[1]DEPURADO!F22</f>
        <v>85341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85341</v>
      </c>
      <c r="P28" s="24">
        <f>IF([1]DEPURADO!H22&gt;1,0,[1]DEPURADO!B22)</f>
        <v>409452</v>
      </c>
      <c r="Q28" s="30">
        <f t="shared" si="3"/>
        <v>85341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85341</v>
      </c>
      <c r="AH28" s="30">
        <v>0</v>
      </c>
      <c r="AI28" s="30" t="str">
        <f>+[1]DEPURADO!G22</f>
        <v>SALDO A FAVOR DEL PRESTADOR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SJE123735</v>
      </c>
      <c r="D29" s="23">
        <f>+[1]DEPURADO!B23</f>
        <v>123735</v>
      </c>
      <c r="E29" s="25">
        <f>+[1]DEPURADO!C23</f>
        <v>45588</v>
      </c>
      <c r="F29" s="26">
        <f>+IF([1]DEPURADO!D23&gt;1,[1]DEPURADO!D23," ")</f>
        <v>45680</v>
      </c>
      <c r="G29" s="27">
        <f>[1]DEPURADO!F23</f>
        <v>81400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81400</v>
      </c>
      <c r="P29" s="24">
        <f>IF([1]DEPURADO!H23&gt;1,0,[1]DEPURADO!B23)</f>
        <v>123735</v>
      </c>
      <c r="Q29" s="30">
        <f t="shared" si="3"/>
        <v>81400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81400</v>
      </c>
      <c r="AH29" s="30">
        <v>0</v>
      </c>
      <c r="AI29" s="30" t="str">
        <f>+[1]DEPURADO!G23</f>
        <v>SALDO A FAVOR DEL PRESTADOR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CME412670</v>
      </c>
      <c r="D30" s="23">
        <f>+[1]DEPURADO!B24</f>
        <v>412670</v>
      </c>
      <c r="E30" s="25">
        <f>+[1]DEPURADO!C24</f>
        <v>45598</v>
      </c>
      <c r="F30" s="26">
        <f>+IF([1]DEPURADO!D24&gt;1,[1]DEPURADO!D24," ")</f>
        <v>45681</v>
      </c>
      <c r="G30" s="27">
        <f>[1]DEPURADO!F24</f>
        <v>413341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413341</v>
      </c>
      <c r="P30" s="24">
        <f>IF([1]DEPURADO!H24&gt;1,0,[1]DEPURADO!B24)</f>
        <v>412670</v>
      </c>
      <c r="Q30" s="30">
        <f t="shared" si="3"/>
        <v>413341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413341</v>
      </c>
      <c r="AH30" s="30">
        <v>0</v>
      </c>
      <c r="AI30" s="30" t="str">
        <f>+[1]DEPURADO!G24</f>
        <v>SALDO A FAVOR DEL PRESTADOR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CME412691</v>
      </c>
      <c r="D31" s="23">
        <f>+[1]DEPURADO!B25</f>
        <v>412691</v>
      </c>
      <c r="E31" s="25">
        <f>+[1]DEPURADO!C25</f>
        <v>45598</v>
      </c>
      <c r="F31" s="26">
        <f>+IF([1]DEPURADO!D25&gt;1,[1]DEPURADO!D25," ")</f>
        <v>45680</v>
      </c>
      <c r="G31" s="27">
        <f>[1]DEPURADO!F25</f>
        <v>90639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90639</v>
      </c>
      <c r="P31" s="24">
        <f>IF([1]DEPURADO!H25&gt;1,0,[1]DEPURADO!B25)</f>
        <v>412691</v>
      </c>
      <c r="Q31" s="30">
        <f t="shared" si="3"/>
        <v>90639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90639</v>
      </c>
      <c r="AH31" s="30">
        <v>0</v>
      </c>
      <c r="AI31" s="30" t="str">
        <f>+[1]DEPURADO!G25</f>
        <v>SALDO A FAVOR DEL PRESTADOR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CME414150</v>
      </c>
      <c r="D32" s="23">
        <f>+[1]DEPURADO!B26</f>
        <v>414150</v>
      </c>
      <c r="E32" s="25">
        <f>+[1]DEPURADO!C26</f>
        <v>45603</v>
      </c>
      <c r="F32" s="26">
        <f>+IF([1]DEPURADO!D26&gt;1,[1]DEPURADO!D26," ")</f>
        <v>45680</v>
      </c>
      <c r="G32" s="27">
        <f>[1]DEPURADO!F26</f>
        <v>85341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85341</v>
      </c>
      <c r="P32" s="24">
        <f>IF([1]DEPURADO!H26&gt;1,0,[1]DEPURADO!B26)</f>
        <v>414150</v>
      </c>
      <c r="Q32" s="30">
        <f t="shared" si="3"/>
        <v>85341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85341</v>
      </c>
      <c r="AH32" s="30">
        <v>0</v>
      </c>
      <c r="AI32" s="30" t="str">
        <f>+[1]DEPURADO!G26</f>
        <v>SALDO A FAVOR DEL PRESTADOR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CME416346</v>
      </c>
      <c r="D33" s="23">
        <f>+[1]DEPURADO!B27</f>
        <v>416346</v>
      </c>
      <c r="E33" s="25">
        <f>+[1]DEPURADO!C27</f>
        <v>45611</v>
      </c>
      <c r="F33" s="26">
        <f>+IF([1]DEPURADO!D27&gt;1,[1]DEPURADO!D27," ")</f>
        <v>45681</v>
      </c>
      <c r="G33" s="27">
        <f>[1]DEPURADO!F27</f>
        <v>85341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85341</v>
      </c>
      <c r="P33" s="24">
        <f>IF([1]DEPURADO!H27&gt;1,0,[1]DEPURADO!B27)</f>
        <v>416346</v>
      </c>
      <c r="Q33" s="30">
        <f t="shared" si="3"/>
        <v>85341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85341</v>
      </c>
      <c r="AH33" s="30">
        <v>0</v>
      </c>
      <c r="AI33" s="30" t="str">
        <f>+[1]DEPURADO!G27</f>
        <v>SALDO A FAVOR DEL PRESTADOR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CME419638</v>
      </c>
      <c r="D34" s="23">
        <f>+[1]DEPURADO!B28</f>
        <v>419638</v>
      </c>
      <c r="E34" s="25">
        <f>+[1]DEPURADO!C28</f>
        <v>45621</v>
      </c>
      <c r="F34" s="26">
        <f>+IF([1]DEPURADO!D28&gt;1,[1]DEPURADO!D28," ")</f>
        <v>45681</v>
      </c>
      <c r="G34" s="27">
        <f>[1]DEPURADO!F28</f>
        <v>376899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376899</v>
      </c>
      <c r="P34" s="24">
        <f>IF([1]DEPURADO!H28&gt;1,0,[1]DEPURADO!B28)</f>
        <v>419638</v>
      </c>
      <c r="Q34" s="30">
        <f t="shared" si="3"/>
        <v>376899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376899</v>
      </c>
      <c r="AH34" s="30">
        <v>0</v>
      </c>
      <c r="AI34" s="30" t="str">
        <f>+[1]DEPURADO!G28</f>
        <v>SALDO A FAVOR DEL PRESTADOR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CME419254</v>
      </c>
      <c r="D35" s="23">
        <f>+[1]DEPURADO!B29</f>
        <v>419254</v>
      </c>
      <c r="E35" s="25">
        <f>+[1]DEPURADO!C29</f>
        <v>45621</v>
      </c>
      <c r="F35" s="26">
        <f>+IF([1]DEPURADO!D29&gt;1,[1]DEPURADO!D29," ")</f>
        <v>45680</v>
      </c>
      <c r="G35" s="27">
        <f>[1]DEPURADO!F29</f>
        <v>325841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325841</v>
      </c>
      <c r="P35" s="24">
        <f>IF([1]DEPURADO!H29&gt;1,0,[1]DEPURADO!B29)</f>
        <v>419254</v>
      </c>
      <c r="Q35" s="30">
        <f t="shared" si="3"/>
        <v>325841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325841</v>
      </c>
      <c r="AH35" s="30">
        <v>0</v>
      </c>
      <c r="AI35" s="30" t="str">
        <f>+[1]DEPURADO!G29</f>
        <v>SALDO A FAVOR DEL PRESTADOR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SJE125680</v>
      </c>
      <c r="D36" s="23">
        <f>+[1]DEPURADO!B30</f>
        <v>125680</v>
      </c>
      <c r="E36" s="25">
        <f>+[1]DEPURADO!C30</f>
        <v>45629</v>
      </c>
      <c r="F36" s="26">
        <f>+IF([1]DEPURADO!D30&gt;1,[1]DEPURADO!D30," ")</f>
        <v>45681</v>
      </c>
      <c r="G36" s="27">
        <f>[1]DEPURADO!F30</f>
        <v>85577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85577</v>
      </c>
      <c r="P36" s="24">
        <f>IF([1]DEPURADO!H30&gt;1,0,[1]DEPURADO!B30)</f>
        <v>125680</v>
      </c>
      <c r="Q36" s="30">
        <f t="shared" si="3"/>
        <v>85577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85577</v>
      </c>
      <c r="AH36" s="30">
        <v>0</v>
      </c>
      <c r="AI36" s="30" t="str">
        <f>+[1]DEPURADO!G30</f>
        <v>SALDO A FAVOR DEL PRESTADOR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CME423091</v>
      </c>
      <c r="D37" s="23">
        <f>+[1]DEPURADO!B31</f>
        <v>423091</v>
      </c>
      <c r="E37" s="25">
        <f>+[1]DEPURADO!C31</f>
        <v>45632</v>
      </c>
      <c r="F37" s="26">
        <f>+IF([1]DEPURADO!D31&gt;1,[1]DEPURADO!D31," ")</f>
        <v>45681</v>
      </c>
      <c r="G37" s="27">
        <f>[1]DEPURADO!F31</f>
        <v>91996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91996</v>
      </c>
      <c r="P37" s="24">
        <f>IF([1]DEPURADO!H31&gt;1,0,[1]DEPURADO!B31)</f>
        <v>423091</v>
      </c>
      <c r="Q37" s="30">
        <f t="shared" si="3"/>
        <v>91996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91996</v>
      </c>
      <c r="AH37" s="30">
        <v>0</v>
      </c>
      <c r="AI37" s="30" t="str">
        <f>+[1]DEPURADO!G31</f>
        <v>SALDO A FAVOR DEL PRESTADOR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SJE126384</v>
      </c>
      <c r="D38" s="23">
        <f>+[1]DEPURADO!B32</f>
        <v>126384</v>
      </c>
      <c r="E38" s="25">
        <f>+[1]DEPURADO!C32</f>
        <v>45641</v>
      </c>
      <c r="F38" s="26">
        <f>+IF([1]DEPURADO!D32&gt;1,[1]DEPURADO!D32," ")</f>
        <v>45728</v>
      </c>
      <c r="G38" s="27">
        <f>[1]DEPURADO!F32</f>
        <v>634317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634317</v>
      </c>
      <c r="P38" s="24">
        <f>IF([1]DEPURADO!H32&gt;1,0,[1]DEPURADO!B32)</f>
        <v>126384</v>
      </c>
      <c r="Q38" s="30">
        <f t="shared" si="3"/>
        <v>634317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634317</v>
      </c>
      <c r="AH38" s="30">
        <v>0</v>
      </c>
      <c r="AI38" s="30" t="str">
        <f>+[1]DEPURADO!G32</f>
        <v>SALDO A FAVOR DEL PRESTADOR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TOB7760</v>
      </c>
      <c r="D39" s="23">
        <f>+[1]DEPURADO!B33</f>
        <v>7760</v>
      </c>
      <c r="E39" s="25">
        <f>+[1]DEPURADO!C33</f>
        <v>45649</v>
      </c>
      <c r="F39" s="26" t="str">
        <f>+IF([1]DEPURADO!D33&gt;1,[1]DEPURADO!D33," ")</f>
        <v xml:space="preserve"> </v>
      </c>
      <c r="G39" s="27">
        <f>[1]DEPURADO!F33</f>
        <v>482635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482635</v>
      </c>
      <c r="P39" s="24">
        <f>IF([1]DEPURADO!H33&gt;1,0,[1]DEPURADO!B33)</f>
        <v>0</v>
      </c>
      <c r="Q39" s="30">
        <f t="shared" si="3"/>
        <v>0</v>
      </c>
      <c r="R39" s="31">
        <f t="shared" si="4"/>
        <v>482635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NO RADICADA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SJE126965</v>
      </c>
      <c r="D40" s="23">
        <f>+[1]DEPURADO!B34</f>
        <v>126965</v>
      </c>
      <c r="E40" s="25">
        <f>+[1]DEPURADO!C34</f>
        <v>45655</v>
      </c>
      <c r="F40" s="26">
        <f>+IF([1]DEPURADO!D34&gt;1,[1]DEPURADO!D34," ")</f>
        <v>45680</v>
      </c>
      <c r="G40" s="27">
        <f>[1]DEPURADO!F34</f>
        <v>307939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307939</v>
      </c>
      <c r="P40" s="24">
        <f>IF([1]DEPURADO!H34&gt;1,0,[1]DEPURADO!B34)</f>
        <v>126965</v>
      </c>
      <c r="Q40" s="30">
        <f t="shared" si="3"/>
        <v>307939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307939</v>
      </c>
      <c r="AH40" s="30">
        <v>0</v>
      </c>
      <c r="AI40" s="30" t="str">
        <f>+[1]DEPURADO!G34</f>
        <v>SALDO A FAVOR DEL PRESTADOR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CME430969</v>
      </c>
      <c r="D41" s="23">
        <f>+[1]DEPURADO!B35</f>
        <v>430969</v>
      </c>
      <c r="E41" s="25">
        <f>+[1]DEPURADO!C35</f>
        <v>45658</v>
      </c>
      <c r="F41" s="26">
        <f>+IF([1]DEPURADO!D35&gt;1,[1]DEPURADO!D35," ")</f>
        <v>45681</v>
      </c>
      <c r="G41" s="27">
        <f>[1]DEPURADO!F35</f>
        <v>397638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397638</v>
      </c>
      <c r="P41" s="24">
        <f>IF([1]DEPURADO!H35&gt;1,0,[1]DEPURADO!B35)</f>
        <v>430969</v>
      </c>
      <c r="Q41" s="30">
        <f t="shared" si="3"/>
        <v>397638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397638</v>
      </c>
      <c r="AH41" s="30">
        <v>0</v>
      </c>
      <c r="AI41" s="30" t="str">
        <f>+[1]DEPURADO!G35</f>
        <v>SALDO A FAVOR DEL PRESTADOR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SJE127133</v>
      </c>
      <c r="D42" s="23">
        <f>+[1]DEPURADO!B36</f>
        <v>127133</v>
      </c>
      <c r="E42" s="25">
        <f>+[1]DEPURADO!C36</f>
        <v>45660</v>
      </c>
      <c r="F42" s="26" t="str">
        <f>+IF([1]DEPURADO!D36&gt;1,[1]DEPURADO!D36," ")</f>
        <v xml:space="preserve"> </v>
      </c>
      <c r="G42" s="27">
        <f>[1]DEPURADO!F36</f>
        <v>1531097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1531097</v>
      </c>
      <c r="P42" s="24">
        <f>IF([1]DEPURADO!H36&gt;1,0,[1]DEPURADO!B36)</f>
        <v>0</v>
      </c>
      <c r="Q42" s="30">
        <f t="shared" si="3"/>
        <v>0</v>
      </c>
      <c r="R42" s="31">
        <f t="shared" si="4"/>
        <v>1531097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NO RADICADA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SJE127158</v>
      </c>
      <c r="D43" s="23">
        <f>+[1]DEPURADO!B37</f>
        <v>127158</v>
      </c>
      <c r="E43" s="25">
        <f>+[1]DEPURADO!C37</f>
        <v>45661</v>
      </c>
      <c r="F43" s="26" t="str">
        <f>+IF([1]DEPURADO!D37&gt;1,[1]DEPURADO!D37," ")</f>
        <v xml:space="preserve"> </v>
      </c>
      <c r="G43" s="27">
        <f>[1]DEPURADO!F37</f>
        <v>1986823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1986823</v>
      </c>
      <c r="P43" s="24">
        <f>IF([1]DEPURADO!H37&gt;1,0,[1]DEPURADO!B37)</f>
        <v>0</v>
      </c>
      <c r="Q43" s="30">
        <f t="shared" si="3"/>
        <v>0</v>
      </c>
      <c r="R43" s="31">
        <f t="shared" si="4"/>
        <v>1986823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CME431509</v>
      </c>
      <c r="D44" s="23">
        <f>+[1]DEPURADO!B38</f>
        <v>431509</v>
      </c>
      <c r="E44" s="25">
        <f>+[1]DEPURADO!C38</f>
        <v>45663</v>
      </c>
      <c r="F44" s="26" t="str">
        <f>+IF([1]DEPURADO!D38&gt;1,[1]DEPURADO!D38," ")</f>
        <v xml:space="preserve"> </v>
      </c>
      <c r="G44" s="27">
        <f>[1]DEPURADO!F38</f>
        <v>1515301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1515301</v>
      </c>
      <c r="P44" s="24">
        <f>IF([1]DEPURADO!H38&gt;1,0,[1]DEPURADO!B38)</f>
        <v>0</v>
      </c>
      <c r="Q44" s="30">
        <f t="shared" si="3"/>
        <v>0</v>
      </c>
      <c r="R44" s="31">
        <f t="shared" si="4"/>
        <v>1515301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CME432825</v>
      </c>
      <c r="D45" s="23">
        <f>+[1]DEPURADO!B39</f>
        <v>432825</v>
      </c>
      <c r="E45" s="25">
        <f>+[1]DEPURADO!C39</f>
        <v>45667</v>
      </c>
      <c r="F45" s="26" t="str">
        <f>+IF([1]DEPURADO!D39&gt;1,[1]DEPURADO!D39," ")</f>
        <v xml:space="preserve"> </v>
      </c>
      <c r="G45" s="27">
        <f>[1]DEPURADO!F39</f>
        <v>1883711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1883711</v>
      </c>
      <c r="P45" s="24">
        <f>IF([1]DEPURADO!H39&gt;1,0,[1]DEPURADO!B39)</f>
        <v>0</v>
      </c>
      <c r="Q45" s="30">
        <f t="shared" si="3"/>
        <v>0</v>
      </c>
      <c r="R45" s="31">
        <f t="shared" si="4"/>
        <v>1883711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CME434744</v>
      </c>
      <c r="D46" s="23">
        <f>+[1]DEPURADO!B40</f>
        <v>434744</v>
      </c>
      <c r="E46" s="25">
        <f>+[1]DEPURADO!C40</f>
        <v>45673</v>
      </c>
      <c r="F46" s="26">
        <f>+IF([1]DEPURADO!D40&gt;1,[1]DEPURADO!D40," ")</f>
        <v>45686</v>
      </c>
      <c r="G46" s="27">
        <f>[1]DEPURADO!F40</f>
        <v>925926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925926</v>
      </c>
      <c r="P46" s="24">
        <f>IF([1]DEPURADO!H40&gt;1,0,[1]DEPURADO!B40)</f>
        <v>434744</v>
      </c>
      <c r="Q46" s="30">
        <f t="shared" si="3"/>
        <v>925926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925926</v>
      </c>
      <c r="AH46" s="30">
        <v>0</v>
      </c>
      <c r="AI46" s="30" t="str">
        <f>+[1]DEPURADO!G40</f>
        <v>SALDO A FAVOR DEL PRESTADOR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CME435204</v>
      </c>
      <c r="D47" s="23">
        <f>+[1]DEPURADO!B41</f>
        <v>435204</v>
      </c>
      <c r="E47" s="25">
        <f>+[1]DEPURADO!C41</f>
        <v>45676</v>
      </c>
      <c r="F47" s="26" t="str">
        <f>+IF([1]DEPURADO!D41&gt;1,[1]DEPURADO!D41," ")</f>
        <v xml:space="preserve"> </v>
      </c>
      <c r="G47" s="27">
        <f>[1]DEPURADO!F41</f>
        <v>2616872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2616872</v>
      </c>
      <c r="P47" s="24">
        <f>IF([1]DEPURADO!H41&gt;1,0,[1]DEPURADO!B41)</f>
        <v>0</v>
      </c>
      <c r="Q47" s="30">
        <f t="shared" si="3"/>
        <v>0</v>
      </c>
      <c r="R47" s="31">
        <f t="shared" si="4"/>
        <v>2616872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NO RADICADA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CME436782</v>
      </c>
      <c r="D48" s="23">
        <f>+[1]DEPURADO!B42</f>
        <v>436782</v>
      </c>
      <c r="E48" s="25">
        <f>+[1]DEPURADO!C42</f>
        <v>45680</v>
      </c>
      <c r="F48" s="26">
        <f>+IF([1]DEPURADO!D42&gt;1,[1]DEPURADO!D42," ")</f>
        <v>45686</v>
      </c>
      <c r="G48" s="27">
        <f>[1]DEPURADO!F42</f>
        <v>96496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96496</v>
      </c>
      <c r="P48" s="24">
        <f>IF([1]DEPURADO!H42&gt;1,0,[1]DEPURADO!B42)</f>
        <v>436782</v>
      </c>
      <c r="Q48" s="30">
        <f t="shared" si="3"/>
        <v>96496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96496</v>
      </c>
      <c r="AH48" s="30">
        <v>0</v>
      </c>
      <c r="AI48" s="30" t="str">
        <f>+[1]DEPURADO!G42</f>
        <v>SALDO A FAVOR DEL PRESTADOR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CME438849</v>
      </c>
      <c r="D49" s="23">
        <f>+[1]DEPURADO!B43</f>
        <v>438849</v>
      </c>
      <c r="E49" s="25">
        <f>+[1]DEPURADO!C43</f>
        <v>45687</v>
      </c>
      <c r="F49" s="26">
        <f>+IF([1]DEPURADO!D43&gt;1,[1]DEPURADO!D43," ")</f>
        <v>45733</v>
      </c>
      <c r="G49" s="27">
        <f>[1]DEPURADO!F43</f>
        <v>85900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85900</v>
      </c>
      <c r="P49" s="24">
        <f>IF([1]DEPURADO!H43&gt;1,0,[1]DEPURADO!B43)</f>
        <v>438849</v>
      </c>
      <c r="Q49" s="30">
        <f t="shared" si="3"/>
        <v>85900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85900</v>
      </c>
      <c r="AH49" s="30">
        <v>0</v>
      </c>
      <c r="AI49" s="30" t="str">
        <f>+[1]DEPURADO!G43</f>
        <v>SALDO A FAVOR DEL PRESTADOR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CME438488</v>
      </c>
      <c r="D50" s="23">
        <f>+[1]DEPURADO!B44</f>
        <v>438488</v>
      </c>
      <c r="E50" s="25">
        <f>+[1]DEPURADO!C44</f>
        <v>45687</v>
      </c>
      <c r="F50" s="26" t="str">
        <f>+IF([1]DEPURADO!D44&gt;1,[1]DEPURADO!D44," ")</f>
        <v xml:space="preserve"> </v>
      </c>
      <c r="G50" s="27">
        <f>[1]DEPURADO!F44</f>
        <v>1066736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1066736</v>
      </c>
      <c r="P50" s="24">
        <f>IF([1]DEPURADO!H44&gt;1,0,[1]DEPURADO!B44)</f>
        <v>0</v>
      </c>
      <c r="Q50" s="30">
        <f t="shared" si="3"/>
        <v>0</v>
      </c>
      <c r="R50" s="31">
        <f t="shared" si="4"/>
        <v>1066736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SJE128122</v>
      </c>
      <c r="D51" s="23">
        <f>+[1]DEPURADO!B45</f>
        <v>128122</v>
      </c>
      <c r="E51" s="25">
        <f>+[1]DEPURADO!C45</f>
        <v>45687</v>
      </c>
      <c r="F51" s="26" t="str">
        <f>+IF([1]DEPURADO!D45&gt;1,[1]DEPURADO!D45," ")</f>
        <v xml:space="preserve"> </v>
      </c>
      <c r="G51" s="27">
        <f>[1]DEPURADO!F45</f>
        <v>1672447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1672447</v>
      </c>
      <c r="P51" s="24">
        <f>IF([1]DEPURADO!H45&gt;1,0,[1]DEPURADO!B45)</f>
        <v>0</v>
      </c>
      <c r="Q51" s="30">
        <f t="shared" si="3"/>
        <v>0</v>
      </c>
      <c r="R51" s="31">
        <f t="shared" si="4"/>
        <v>1672447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SJE128123</v>
      </c>
      <c r="D52" s="23">
        <f>+[1]DEPURADO!B46</f>
        <v>128123</v>
      </c>
      <c r="E52" s="25">
        <f>+[1]DEPURADO!C46</f>
        <v>45687</v>
      </c>
      <c r="F52" s="26" t="str">
        <f>+IF([1]DEPURADO!D46&gt;1,[1]DEPURADO!D46," ")</f>
        <v xml:space="preserve"> </v>
      </c>
      <c r="G52" s="27">
        <f>[1]DEPURADO!F46</f>
        <v>6440307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6440307</v>
      </c>
      <c r="P52" s="24">
        <f>IF([1]DEPURADO!H46&gt;1,0,[1]DEPURADO!B46)</f>
        <v>0</v>
      </c>
      <c r="Q52" s="30">
        <f t="shared" si="3"/>
        <v>0</v>
      </c>
      <c r="R52" s="31">
        <f t="shared" si="4"/>
        <v>6440307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CME438483</v>
      </c>
      <c r="D53" s="23">
        <f>+[1]DEPURADO!B47</f>
        <v>438483</v>
      </c>
      <c r="E53" s="25">
        <f>+[1]DEPURADO!C47</f>
        <v>45687</v>
      </c>
      <c r="F53" s="26" t="str">
        <f>+IF([1]DEPURADO!D47&gt;1,[1]DEPURADO!D47," ")</f>
        <v xml:space="preserve"> </v>
      </c>
      <c r="G53" s="27">
        <f>[1]DEPURADO!F47</f>
        <v>34204565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34204565</v>
      </c>
      <c r="P53" s="24">
        <f>IF([1]DEPURADO!H47&gt;1,0,[1]DEPURADO!B47)</f>
        <v>0</v>
      </c>
      <c r="Q53" s="30">
        <f t="shared" si="3"/>
        <v>0</v>
      </c>
      <c r="R53" s="31">
        <f t="shared" si="4"/>
        <v>34204565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CME450581</v>
      </c>
      <c r="D54" s="23">
        <f>+[1]DEPURADO!B48</f>
        <v>450581</v>
      </c>
      <c r="E54" s="25">
        <f>+[1]DEPURADO!C48</f>
        <v>45688</v>
      </c>
      <c r="F54" s="26">
        <f>+IF([1]DEPURADO!D48&gt;1,[1]DEPURADO!D48," ")</f>
        <v>45735</v>
      </c>
      <c r="G54" s="27">
        <f>[1]DEPURADO!F48</f>
        <v>97240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97240</v>
      </c>
      <c r="P54" s="24">
        <f>IF([1]DEPURADO!H48&gt;1,0,[1]DEPURADO!B48)</f>
        <v>450581</v>
      </c>
      <c r="Q54" s="30">
        <f t="shared" si="3"/>
        <v>97240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97240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EN REVISION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SJE128690</v>
      </c>
      <c r="D55" s="23">
        <f>+[1]DEPURADO!B49</f>
        <v>128690</v>
      </c>
      <c r="E55" s="25">
        <f>+[1]DEPURADO!C49</f>
        <v>45698</v>
      </c>
      <c r="F55" s="26">
        <f>+IF([1]DEPURADO!D49&gt;1,[1]DEPURADO!D49," ")</f>
        <v>45713</v>
      </c>
      <c r="G55" s="27">
        <f>[1]DEPURADO!F49</f>
        <v>1011977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1011977</v>
      </c>
      <c r="P55" s="24">
        <f>IF([1]DEPURADO!H49&gt;1,0,[1]DEPURADO!B49)</f>
        <v>128690</v>
      </c>
      <c r="Q55" s="30">
        <f t="shared" si="3"/>
        <v>1011977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1011977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EN REVISION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CME464346</v>
      </c>
      <c r="D56" s="23">
        <f>+[1]DEPURADO!B50</f>
        <v>464346</v>
      </c>
      <c r="E56" s="25">
        <f>+[1]DEPURADO!C50</f>
        <v>45698</v>
      </c>
      <c r="F56" s="26">
        <f>+IF([1]DEPURADO!D50&gt;1,[1]DEPURADO!D50," ")</f>
        <v>45814</v>
      </c>
      <c r="G56" s="27">
        <f>[1]DEPURADO!F50</f>
        <v>253396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253396</v>
      </c>
      <c r="P56" s="24">
        <f>IF([1]DEPURADO!H50&gt;1,0,[1]DEPURADO!B50)</f>
        <v>464346</v>
      </c>
      <c r="Q56" s="30">
        <f t="shared" si="3"/>
        <v>253396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253396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EN REVISION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SJE128660</v>
      </c>
      <c r="D57" s="23">
        <f>+[1]DEPURADO!B51</f>
        <v>128660</v>
      </c>
      <c r="E57" s="25">
        <f>+[1]DEPURADO!C51</f>
        <v>45699</v>
      </c>
      <c r="F57" s="26">
        <f>+IF([1]DEPURADO!D51&gt;1,[1]DEPURADO!D51," ")</f>
        <v>45713</v>
      </c>
      <c r="G57" s="27">
        <f>[1]DEPURADO!F51</f>
        <v>372600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372600</v>
      </c>
      <c r="P57" s="24">
        <f>IF([1]DEPURADO!H51&gt;1,0,[1]DEPURADO!B51)</f>
        <v>128660</v>
      </c>
      <c r="Q57" s="30">
        <f t="shared" si="3"/>
        <v>372600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372600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EN REVISION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CME442957</v>
      </c>
      <c r="D58" s="23">
        <f>+[1]DEPURADO!B52</f>
        <v>442957</v>
      </c>
      <c r="E58" s="25">
        <f>+[1]DEPURADO!C52</f>
        <v>45701</v>
      </c>
      <c r="F58" s="26">
        <f>+IF([1]DEPURADO!D52&gt;1,[1]DEPURADO!D52," ")</f>
        <v>45713</v>
      </c>
      <c r="G58" s="27">
        <f>[1]DEPURADO!F52</f>
        <v>1084082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1084082</v>
      </c>
      <c r="P58" s="24">
        <f>IF([1]DEPURADO!H52&gt;1,0,[1]DEPURADO!B52)</f>
        <v>442957</v>
      </c>
      <c r="Q58" s="30">
        <f t="shared" si="3"/>
        <v>1084082</v>
      </c>
      <c r="R58" s="31">
        <f t="shared" si="4"/>
        <v>0</v>
      </c>
      <c r="S58" s="31">
        <f>+[1]DEPURADO!J52</f>
        <v>1084082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DEVUELTAS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CME443501</v>
      </c>
      <c r="D59" s="23">
        <f>+[1]DEPURADO!B53</f>
        <v>443501</v>
      </c>
      <c r="E59" s="25">
        <f>+[1]DEPURADO!C53</f>
        <v>45702</v>
      </c>
      <c r="F59" s="26">
        <f>+IF([1]DEPURADO!D53&gt;1,[1]DEPURADO!D53," ")</f>
        <v>45713</v>
      </c>
      <c r="G59" s="27">
        <f>[1]DEPURADO!F53</f>
        <v>1453984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1453984</v>
      </c>
      <c r="P59" s="24">
        <f>IF([1]DEPURADO!H53&gt;1,0,[1]DEPURADO!B53)</f>
        <v>443501</v>
      </c>
      <c r="Q59" s="30">
        <f t="shared" si="3"/>
        <v>1453984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1453984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EN REVISION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CME443326</v>
      </c>
      <c r="D60" s="23">
        <f>+[1]DEPURADO!B54</f>
        <v>443326</v>
      </c>
      <c r="E60" s="25">
        <f>+[1]DEPURADO!C54</f>
        <v>45702</v>
      </c>
      <c r="F60" s="26">
        <f>+IF([1]DEPURADO!D54&gt;1,[1]DEPURADO!D54," ")</f>
        <v>45713</v>
      </c>
      <c r="G60" s="27">
        <f>[1]DEPURADO!F54</f>
        <v>253396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253396</v>
      </c>
      <c r="P60" s="24">
        <f>IF([1]DEPURADO!H54&gt;1,0,[1]DEPURADO!B54)</f>
        <v>443326</v>
      </c>
      <c r="Q60" s="30">
        <f t="shared" si="3"/>
        <v>253396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253396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EN REVISION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CME443870</v>
      </c>
      <c r="D61" s="23">
        <f>+[1]DEPURADO!B55</f>
        <v>443870</v>
      </c>
      <c r="E61" s="25">
        <f>+[1]DEPURADO!C55</f>
        <v>45704</v>
      </c>
      <c r="F61" s="26">
        <f>+IF([1]DEPURADO!D55&gt;1,[1]DEPURADO!D55," ")</f>
        <v>45726</v>
      </c>
      <c r="G61" s="27">
        <f>[1]DEPURADO!F55</f>
        <v>3002657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3002657</v>
      </c>
      <c r="P61" s="24">
        <f>IF([1]DEPURADO!H55&gt;1,0,[1]DEPURADO!B55)</f>
        <v>443870</v>
      </c>
      <c r="Q61" s="30">
        <f t="shared" si="3"/>
        <v>3002657</v>
      </c>
      <c r="R61" s="31">
        <f t="shared" si="4"/>
        <v>0</v>
      </c>
      <c r="S61" s="31">
        <f>+[1]DEPURADO!J55</f>
        <v>3002657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DEVUELTAS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SJE128891</v>
      </c>
      <c r="D62" s="23">
        <f>+[1]DEPURADO!B56</f>
        <v>128891</v>
      </c>
      <c r="E62" s="25">
        <f>+[1]DEPURADO!C56</f>
        <v>45705</v>
      </c>
      <c r="F62" s="26">
        <f>+IF([1]DEPURADO!D56&gt;1,[1]DEPURADO!D56," ")</f>
        <v>45713</v>
      </c>
      <c r="G62" s="27">
        <f>[1]DEPURADO!F56</f>
        <v>96496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96496</v>
      </c>
      <c r="P62" s="24">
        <f>IF([1]DEPURADO!H56&gt;1,0,[1]DEPURADO!B56)</f>
        <v>128891</v>
      </c>
      <c r="Q62" s="30">
        <f t="shared" si="3"/>
        <v>96496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96496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EN REVISION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CME444454</v>
      </c>
      <c r="D63" s="23">
        <f>+[1]DEPURADO!B57</f>
        <v>444454</v>
      </c>
      <c r="E63" s="25">
        <f>+[1]DEPURADO!C57</f>
        <v>45706</v>
      </c>
      <c r="F63" s="26">
        <f>+IF([1]DEPURADO!D57&gt;1,[1]DEPURADO!D57," ")</f>
        <v>45713</v>
      </c>
      <c r="G63" s="27">
        <f>[1]DEPURADO!F57</f>
        <v>2032258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2032258</v>
      </c>
      <c r="P63" s="24">
        <f>IF([1]DEPURADO!H57&gt;1,0,[1]DEPURADO!B57)</f>
        <v>444454</v>
      </c>
      <c r="Q63" s="30">
        <f t="shared" si="3"/>
        <v>2032258</v>
      </c>
      <c r="R63" s="31">
        <f t="shared" si="4"/>
        <v>0</v>
      </c>
      <c r="S63" s="31">
        <f>+[1]DEPURADO!J57</f>
        <v>2032258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DEVUELTAS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CME445207</v>
      </c>
      <c r="D64" s="23">
        <f>+[1]DEPURADO!B58</f>
        <v>445207</v>
      </c>
      <c r="E64" s="25">
        <f>+[1]DEPURADO!C58</f>
        <v>45708</v>
      </c>
      <c r="F64" s="26">
        <f>+IF([1]DEPURADO!D58&gt;1,[1]DEPURADO!D58," ")</f>
        <v>45726</v>
      </c>
      <c r="G64" s="27">
        <f>[1]DEPURADO!F58</f>
        <v>23693468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23693468</v>
      </c>
      <c r="P64" s="24">
        <f>IF([1]DEPURADO!H58&gt;1,0,[1]DEPURADO!B58)</f>
        <v>445207</v>
      </c>
      <c r="Q64" s="30">
        <f t="shared" si="3"/>
        <v>23693468</v>
      </c>
      <c r="R64" s="31">
        <f t="shared" si="4"/>
        <v>0</v>
      </c>
      <c r="S64" s="31">
        <f>+[1]DEPURADO!J58</f>
        <v>23693468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DEVUELTAS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CME447571</v>
      </c>
      <c r="D65" s="23">
        <f>+[1]DEPURADO!B59</f>
        <v>447571</v>
      </c>
      <c r="E65" s="25">
        <f>+[1]DEPURADO!C59</f>
        <v>45717</v>
      </c>
      <c r="F65" s="26">
        <f>+IF([1]DEPURADO!D59&gt;1,[1]DEPURADO!D59," ")</f>
        <v>45785</v>
      </c>
      <c r="G65" s="27">
        <f>[1]DEPURADO!F59</f>
        <v>9203832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9203832</v>
      </c>
      <c r="P65" s="24">
        <f>IF([1]DEPURADO!H59&gt;1,0,[1]DEPURADO!B59)</f>
        <v>447571</v>
      </c>
      <c r="Q65" s="30">
        <f t="shared" si="3"/>
        <v>9203832</v>
      </c>
      <c r="R65" s="31">
        <f t="shared" si="4"/>
        <v>0</v>
      </c>
      <c r="S65" s="31">
        <f>+[1]DEPURADO!J59</f>
        <v>9203832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DEVUELTAS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CME450655</v>
      </c>
      <c r="D66" s="23">
        <f>+[1]DEPURADO!B60</f>
        <v>450655</v>
      </c>
      <c r="E66" s="25">
        <f>+[1]DEPURADO!C60</f>
        <v>45726</v>
      </c>
      <c r="F66" s="26">
        <f>+IF([1]DEPURADO!D60&gt;1,[1]DEPURADO!D60," ")</f>
        <v>45735</v>
      </c>
      <c r="G66" s="27">
        <f>[1]DEPURADO!F60</f>
        <v>93626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93626</v>
      </c>
      <c r="P66" s="24">
        <f>IF([1]DEPURADO!H60&gt;1,0,[1]DEPURADO!B60)</f>
        <v>450655</v>
      </c>
      <c r="Q66" s="30">
        <f t="shared" si="3"/>
        <v>93626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93626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EN REVISION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CME451814</v>
      </c>
      <c r="D67" s="23">
        <f>+[1]DEPURADO!B61</f>
        <v>451814</v>
      </c>
      <c r="E67" s="25">
        <f>+[1]DEPURADO!C61</f>
        <v>45729</v>
      </c>
      <c r="F67" s="26">
        <f>+IF([1]DEPURADO!D61&gt;1,[1]DEPURADO!D61," ")</f>
        <v>45735</v>
      </c>
      <c r="G67" s="27">
        <f>[1]DEPURADO!F61</f>
        <v>89841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89841</v>
      </c>
      <c r="P67" s="24">
        <f>IF([1]DEPURADO!H61&gt;1,0,[1]DEPURADO!B61)</f>
        <v>451814</v>
      </c>
      <c r="Q67" s="30">
        <f t="shared" si="3"/>
        <v>89841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89841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EN REVISION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CME451796</v>
      </c>
      <c r="D68" s="23">
        <f>+[1]DEPURADO!B62</f>
        <v>451796</v>
      </c>
      <c r="E68" s="25">
        <f>+[1]DEPURADO!C62</f>
        <v>45729</v>
      </c>
      <c r="F68" s="26">
        <f>+IF([1]DEPURADO!D62&gt;1,[1]DEPURADO!D62," ")</f>
        <v>45735</v>
      </c>
      <c r="G68" s="27">
        <f>[1]DEPURADO!F62</f>
        <v>89841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89841</v>
      </c>
      <c r="P68" s="24">
        <f>IF([1]DEPURADO!H62&gt;1,0,[1]DEPURADO!B62)</f>
        <v>451796</v>
      </c>
      <c r="Q68" s="30">
        <f t="shared" si="3"/>
        <v>89841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89841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EN REVISION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CME451975</v>
      </c>
      <c r="D69" s="23">
        <f>+[1]DEPURADO!B63</f>
        <v>451975</v>
      </c>
      <c r="E69" s="25">
        <f>+[1]DEPURADO!C63</f>
        <v>45729</v>
      </c>
      <c r="F69" s="26">
        <f>+IF([1]DEPURADO!D63&gt;1,[1]DEPURADO!D63," ")</f>
        <v>45735</v>
      </c>
      <c r="G69" s="27">
        <f>[1]DEPURADO!F63</f>
        <v>924161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924161</v>
      </c>
      <c r="P69" s="24">
        <f>IF([1]DEPURADO!H63&gt;1,0,[1]DEPURADO!B63)</f>
        <v>451975</v>
      </c>
      <c r="Q69" s="30">
        <f t="shared" si="3"/>
        <v>924161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924161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EN REVISION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CME460898</v>
      </c>
      <c r="D70" s="23">
        <f>+[1]DEPURADO!B64</f>
        <v>460898</v>
      </c>
      <c r="E70" s="25">
        <f>+[1]DEPURADO!C64</f>
        <v>45733</v>
      </c>
      <c r="F70" s="26">
        <f>+IF([1]DEPURADO!D64&gt;1,[1]DEPURADO!D64," ")</f>
        <v>45806</v>
      </c>
      <c r="G70" s="27">
        <f>[1]DEPURADO!F64</f>
        <v>85900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85900</v>
      </c>
      <c r="P70" s="24">
        <f>IF([1]DEPURADO!H64&gt;1,0,[1]DEPURADO!B64)</f>
        <v>460898</v>
      </c>
      <c r="Q70" s="30">
        <f t="shared" si="3"/>
        <v>85900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85900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EN REVISION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CME453617</v>
      </c>
      <c r="D71" s="23">
        <f>+[1]DEPURADO!B65</f>
        <v>453617</v>
      </c>
      <c r="E71" s="25">
        <f>+[1]DEPURADO!C65</f>
        <v>45734</v>
      </c>
      <c r="F71" s="26">
        <f>+IF([1]DEPURADO!D65&gt;1,[1]DEPURADO!D65," ")</f>
        <v>45746</v>
      </c>
      <c r="G71" s="27">
        <f>[1]DEPURADO!F65</f>
        <v>769667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769667</v>
      </c>
      <c r="P71" s="24">
        <f>IF([1]DEPURADO!H65&gt;1,0,[1]DEPURADO!B65)</f>
        <v>453617</v>
      </c>
      <c r="Q71" s="30">
        <f t="shared" si="3"/>
        <v>769667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769667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EN REVISION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CME453908</v>
      </c>
      <c r="D72" s="23">
        <f>+[1]DEPURADO!B66</f>
        <v>453908</v>
      </c>
      <c r="E72" s="25">
        <f>+[1]DEPURADO!C66</f>
        <v>45735</v>
      </c>
      <c r="F72" s="26">
        <f>+IF([1]DEPURADO!D66&gt;1,[1]DEPURADO!D66," ")</f>
        <v>45746</v>
      </c>
      <c r="G72" s="27">
        <f>[1]DEPURADO!F66</f>
        <v>89841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89841</v>
      </c>
      <c r="P72" s="24">
        <f>IF([1]DEPURADO!H66&gt;1,0,[1]DEPURADO!B66)</f>
        <v>453908</v>
      </c>
      <c r="Q72" s="30">
        <f t="shared" si="3"/>
        <v>89841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89841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EN REVISION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CME460900</v>
      </c>
      <c r="D73" s="23">
        <f>+[1]DEPURADO!B67</f>
        <v>460900</v>
      </c>
      <c r="E73" s="25">
        <f>+[1]DEPURADO!C67</f>
        <v>45739</v>
      </c>
      <c r="F73" s="26">
        <f>+IF([1]DEPURADO!D67&gt;1,[1]DEPURADO!D67," ")</f>
        <v>45806</v>
      </c>
      <c r="G73" s="27">
        <f>[1]DEPURADO!F67</f>
        <v>92425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92425</v>
      </c>
      <c r="P73" s="24">
        <f>IF([1]DEPURADO!H67&gt;1,0,[1]DEPURADO!B67)</f>
        <v>460900</v>
      </c>
      <c r="Q73" s="30">
        <f t="shared" si="3"/>
        <v>92425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92425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EN REVISION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CME460908</v>
      </c>
      <c r="D74" s="23">
        <f>+[1]DEPURADO!B68</f>
        <v>460908</v>
      </c>
      <c r="E74" s="25">
        <f>+[1]DEPURADO!C68</f>
        <v>45740</v>
      </c>
      <c r="F74" s="26">
        <f>+IF([1]DEPURADO!D68&gt;1,[1]DEPURADO!D68," ")</f>
        <v>45806</v>
      </c>
      <c r="G74" s="27">
        <f>[1]DEPURADO!F68</f>
        <v>93299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93299</v>
      </c>
      <c r="P74" s="24">
        <f>IF([1]DEPURADO!H68&gt;1,0,[1]DEPURADO!B68)</f>
        <v>460908</v>
      </c>
      <c r="Q74" s="30">
        <f t="shared" si="3"/>
        <v>93299</v>
      </c>
      <c r="R74" s="31">
        <f t="shared" si="4"/>
        <v>0</v>
      </c>
      <c r="S74" s="31">
        <f>+[1]DEPURADO!J68</f>
        <v>93299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DEVUELTAS</v>
      </c>
      <c r="AJ74" s="32"/>
      <c r="AK74" s="33"/>
    </row>
    <row r="75" spans="1:37" s="34" customFormat="1" x14ac:dyDescent="0.25">
      <c r="A75" s="23">
        <f t="shared" ref="A75:A96" si="7">+A74+1</f>
        <v>67</v>
      </c>
      <c r="B75" s="24" t="s">
        <v>44</v>
      </c>
      <c r="C75" s="23" t="str">
        <f>+[1]DEPURADO!A69</f>
        <v>CME460909</v>
      </c>
      <c r="D75" s="23">
        <f>+[1]DEPURADO!B69</f>
        <v>460909</v>
      </c>
      <c r="E75" s="25">
        <f>+[1]DEPURADO!C69</f>
        <v>45744</v>
      </c>
      <c r="F75" s="26">
        <f>+IF([1]DEPURADO!D69&gt;1,[1]DEPURADO!D69," ")</f>
        <v>45806</v>
      </c>
      <c r="G75" s="27">
        <f>[1]DEPURADO!F69</f>
        <v>97084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ref="N75:N96" si="8">+SUM(J75:M75)</f>
        <v>0</v>
      </c>
      <c r="O75" s="28">
        <f t="shared" ref="O75:O96" si="9">+G75-I75-N75</f>
        <v>97084</v>
      </c>
      <c r="P75" s="24">
        <f>IF([1]DEPURADO!H69&gt;1,0,[1]DEPURADO!B69)</f>
        <v>460909</v>
      </c>
      <c r="Q75" s="30">
        <f t="shared" ref="Q75:Q96" si="10">+IF(P75&gt;0,G75,0)</f>
        <v>97084</v>
      </c>
      <c r="R75" s="31">
        <f t="shared" ref="R75:R96" si="11">IF(P75=0,G75,0)</f>
        <v>0</v>
      </c>
      <c r="S75" s="31">
        <f>+[1]DEPURADO!J69</f>
        <v>0</v>
      </c>
      <c r="T75" s="23" t="s">
        <v>45</v>
      </c>
      <c r="U75" s="31">
        <f>+[1]DEPURADO!I69</f>
        <v>97084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ref="Z75:Z96" si="12">+X75-AE75+IF(X75-AE75&lt;-1,-X75+AE75,0)</f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ref="AG75:AG96" si="13">+G75-I75-N75-R75-Z75-AC75-AE75-S75-U75</f>
        <v>0</v>
      </c>
      <c r="AH75" s="30">
        <v>0</v>
      </c>
      <c r="AI75" s="30" t="str">
        <f>+[1]DEPURADO!G69</f>
        <v>EN REVISION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SJE131152</v>
      </c>
      <c r="D76" s="23">
        <f>+[1]DEPURADO!B70</f>
        <v>131152</v>
      </c>
      <c r="E76" s="25">
        <f>+[1]DEPURADO!C70</f>
        <v>45747</v>
      </c>
      <c r="F76" s="26">
        <f>+IF([1]DEPURADO!D70&gt;1,[1]DEPURADO!D70," ")</f>
        <v>45806</v>
      </c>
      <c r="G76" s="27">
        <f>[1]DEPURADO!F70</f>
        <v>90077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8"/>
        <v>0</v>
      </c>
      <c r="O76" s="28">
        <f t="shared" si="9"/>
        <v>90077</v>
      </c>
      <c r="P76" s="24">
        <f>IF([1]DEPURADO!H70&gt;1,0,[1]DEPURADO!B70)</f>
        <v>131152</v>
      </c>
      <c r="Q76" s="30">
        <f t="shared" si="10"/>
        <v>90077</v>
      </c>
      <c r="R76" s="31">
        <f t="shared" si="11"/>
        <v>0</v>
      </c>
      <c r="S76" s="31">
        <f>+[1]DEPURADO!J70</f>
        <v>0</v>
      </c>
      <c r="T76" s="23" t="s">
        <v>45</v>
      </c>
      <c r="U76" s="31">
        <f>+[1]DEPURADO!I70</f>
        <v>90077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12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13"/>
        <v>0</v>
      </c>
      <c r="AH76" s="30">
        <v>0</v>
      </c>
      <c r="AI76" s="30" t="str">
        <f>+[1]DEPURADO!G70</f>
        <v>EN REVISION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CME460913</v>
      </c>
      <c r="D77" s="23">
        <f>+[1]DEPURADO!B71</f>
        <v>460913</v>
      </c>
      <c r="E77" s="25">
        <f>+[1]DEPURADO!C71</f>
        <v>45747</v>
      </c>
      <c r="F77" s="26">
        <f>+IF([1]DEPURADO!D71&gt;1,[1]DEPURADO!D71," ")</f>
        <v>45806</v>
      </c>
      <c r="G77" s="27">
        <f>[1]DEPURADO!F71</f>
        <v>1708470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si="8"/>
        <v>0</v>
      </c>
      <c r="O77" s="28">
        <f t="shared" si="9"/>
        <v>1708470</v>
      </c>
      <c r="P77" s="24">
        <f>IF([1]DEPURADO!H71&gt;1,0,[1]DEPURADO!B71)</f>
        <v>460913</v>
      </c>
      <c r="Q77" s="30">
        <f t="shared" si="10"/>
        <v>1708470</v>
      </c>
      <c r="R77" s="31">
        <f t="shared" si="11"/>
        <v>0</v>
      </c>
      <c r="S77" s="31">
        <f>+[1]DEPURADO!J71</f>
        <v>1708470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si="12"/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si="13"/>
        <v>0</v>
      </c>
      <c r="AH77" s="30">
        <v>0</v>
      </c>
      <c r="AI77" s="30" t="str">
        <f>+[1]DEPURADO!G71</f>
        <v>DEVUELTAS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CME461306</v>
      </c>
      <c r="D78" s="23">
        <f>+[1]DEPURADO!B72</f>
        <v>461306</v>
      </c>
      <c r="E78" s="25">
        <f>+[1]DEPURADO!C72</f>
        <v>45757</v>
      </c>
      <c r="F78" s="26">
        <f>+IF([1]DEPURADO!D72&gt;1,[1]DEPURADO!D72," ")</f>
        <v>45806</v>
      </c>
      <c r="G78" s="27">
        <f>[1]DEPURADO!F72</f>
        <v>461567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461567</v>
      </c>
      <c r="P78" s="24">
        <f>IF([1]DEPURADO!H72&gt;1,0,[1]DEPURADO!B72)</f>
        <v>461306</v>
      </c>
      <c r="Q78" s="30">
        <f t="shared" si="10"/>
        <v>461567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461567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EN REVISION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CME469839</v>
      </c>
      <c r="D79" s="23">
        <f>+[1]DEPURADO!B73</f>
        <v>469839</v>
      </c>
      <c r="E79" s="25">
        <f>+[1]DEPURADO!C73</f>
        <v>45761</v>
      </c>
      <c r="F79" s="26">
        <f>+IF([1]DEPURADO!D73&gt;1,[1]DEPURADO!D73," ")</f>
        <v>45814</v>
      </c>
      <c r="G79" s="27">
        <f>[1]DEPURADO!F73</f>
        <v>439671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439671</v>
      </c>
      <c r="P79" s="24">
        <f>IF([1]DEPURADO!H73&gt;1,0,[1]DEPURADO!B73)</f>
        <v>469839</v>
      </c>
      <c r="Q79" s="30">
        <f t="shared" si="10"/>
        <v>439671</v>
      </c>
      <c r="R79" s="31">
        <f t="shared" si="11"/>
        <v>0</v>
      </c>
      <c r="S79" s="31">
        <f>+[1]DEPURADO!J73</f>
        <v>439671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DEVUELTAS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TOB13775</v>
      </c>
      <c r="D80" s="23">
        <f>+[1]DEPURADO!B74</f>
        <v>13775</v>
      </c>
      <c r="E80" s="25">
        <f>+[1]DEPURADO!C74</f>
        <v>45762</v>
      </c>
      <c r="F80" s="26">
        <f>+IF([1]DEPURADO!D74&gt;1,[1]DEPURADO!D74," ")</f>
        <v>45806</v>
      </c>
      <c r="G80" s="27">
        <f>[1]DEPURADO!F74</f>
        <v>1687613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1687613</v>
      </c>
      <c r="P80" s="24">
        <f>IF([1]DEPURADO!H74&gt;1,0,[1]DEPURADO!B74)</f>
        <v>13775</v>
      </c>
      <c r="Q80" s="30">
        <f t="shared" si="10"/>
        <v>1687613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1687613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EN REVISION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SJE131398</v>
      </c>
      <c r="D81" s="23">
        <f>+[1]DEPURADO!B75</f>
        <v>131398</v>
      </c>
      <c r="E81" s="25">
        <f>+[1]DEPURADO!C75</f>
        <v>45762</v>
      </c>
      <c r="F81" s="26">
        <f>+IF([1]DEPURADO!D75&gt;1,[1]DEPURADO!D75," ")</f>
        <v>45806</v>
      </c>
      <c r="G81" s="27">
        <f>[1]DEPURADO!F75</f>
        <v>1069258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1069258</v>
      </c>
      <c r="P81" s="24">
        <f>IF([1]DEPURADO!H75&gt;1,0,[1]DEPURADO!B75)</f>
        <v>131398</v>
      </c>
      <c r="Q81" s="30">
        <f t="shared" si="10"/>
        <v>1069258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1069258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EN REVISION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SJE131397</v>
      </c>
      <c r="D82" s="23">
        <f>+[1]DEPURADO!B76</f>
        <v>131397</v>
      </c>
      <c r="E82" s="25">
        <f>+[1]DEPURADO!C76</f>
        <v>45762</v>
      </c>
      <c r="F82" s="26">
        <f>+IF([1]DEPURADO!D76&gt;1,[1]DEPURADO!D76," ")</f>
        <v>45806</v>
      </c>
      <c r="G82" s="27">
        <f>[1]DEPURADO!F76</f>
        <v>342377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342377</v>
      </c>
      <c r="P82" s="24">
        <f>IF([1]DEPURADO!H76&gt;1,0,[1]DEPURADO!B76)</f>
        <v>131397</v>
      </c>
      <c r="Q82" s="30">
        <f t="shared" si="10"/>
        <v>342377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342377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EN REVISION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CME464623</v>
      </c>
      <c r="D83" s="23">
        <f>+[1]DEPURADO!B77</f>
        <v>464623</v>
      </c>
      <c r="E83" s="25">
        <f>+[1]DEPURADO!C77</f>
        <v>45768</v>
      </c>
      <c r="F83" s="26">
        <f>+IF([1]DEPURADO!D77&gt;1,[1]DEPURADO!D77," ")</f>
        <v>45814</v>
      </c>
      <c r="G83" s="27">
        <f>[1]DEPURADO!F77</f>
        <v>92269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92269</v>
      </c>
      <c r="P83" s="24">
        <f>IF([1]DEPURADO!H77&gt;1,0,[1]DEPURADO!B77)</f>
        <v>464623</v>
      </c>
      <c r="Q83" s="30">
        <f t="shared" si="10"/>
        <v>92269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92269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EN REVISION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CME465665</v>
      </c>
      <c r="D84" s="23">
        <f>+[1]DEPURADO!B78</f>
        <v>465665</v>
      </c>
      <c r="E84" s="25">
        <f>+[1]DEPURADO!C78</f>
        <v>45770</v>
      </c>
      <c r="F84" s="26">
        <f>+IF([1]DEPURADO!D78&gt;1,[1]DEPURADO!D78," ")</f>
        <v>45806</v>
      </c>
      <c r="G84" s="27">
        <f>[1]DEPURADO!F78</f>
        <v>85900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85900</v>
      </c>
      <c r="P84" s="24">
        <f>IF([1]DEPURADO!H78&gt;1,0,[1]DEPURADO!B78)</f>
        <v>465665</v>
      </c>
      <c r="Q84" s="30">
        <f t="shared" si="10"/>
        <v>85900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85900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EN REVISION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CME466890</v>
      </c>
      <c r="D85" s="23">
        <f>+[1]DEPURADO!B79</f>
        <v>466890</v>
      </c>
      <c r="E85" s="25">
        <f>+[1]DEPURADO!C79</f>
        <v>45774</v>
      </c>
      <c r="F85" s="26">
        <f>+IF([1]DEPURADO!D79&gt;1,[1]DEPURADO!D79," ")</f>
        <v>45806</v>
      </c>
      <c r="G85" s="27">
        <f>[1]DEPURADO!F79</f>
        <v>85900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85900</v>
      </c>
      <c r="P85" s="24">
        <f>IF([1]DEPURADO!H79&gt;1,0,[1]DEPURADO!B79)</f>
        <v>466890</v>
      </c>
      <c r="Q85" s="30">
        <f t="shared" si="10"/>
        <v>85900</v>
      </c>
      <c r="R85" s="31">
        <f t="shared" si="11"/>
        <v>0</v>
      </c>
      <c r="S85" s="31">
        <f>+[1]DEPURADO!J79</f>
        <v>85900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DEVUELTAS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TOB14477</v>
      </c>
      <c r="D86" s="23">
        <f>+[1]DEPURADO!B80</f>
        <v>14477</v>
      </c>
      <c r="E86" s="25">
        <f>+[1]DEPURADO!C80</f>
        <v>45777</v>
      </c>
      <c r="F86" s="26">
        <f>+IF([1]DEPURADO!D80&gt;1,[1]DEPURADO!D80," ")</f>
        <v>45806</v>
      </c>
      <c r="G86" s="27">
        <f>[1]DEPURADO!F80</f>
        <v>602007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602007</v>
      </c>
      <c r="P86" s="24">
        <f>IF([1]DEPURADO!H80&gt;1,0,[1]DEPURADO!B80)</f>
        <v>14477</v>
      </c>
      <c r="Q86" s="30">
        <f t="shared" si="10"/>
        <v>602007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602007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EN REVISION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CME468705</v>
      </c>
      <c r="D87" s="23">
        <f>+[1]DEPURADO!B81</f>
        <v>468705</v>
      </c>
      <c r="E87" s="25">
        <f>+[1]DEPURADO!C81</f>
        <v>45779</v>
      </c>
      <c r="F87" s="26">
        <f>+IF([1]DEPURADO!D81&gt;1,[1]DEPURADO!D81," ")</f>
        <v>45814</v>
      </c>
      <c r="G87" s="27">
        <f>[1]DEPURADO!F81</f>
        <v>89841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89841</v>
      </c>
      <c r="P87" s="24">
        <f>IF([1]DEPURADO!H81&gt;1,0,[1]DEPURADO!B81)</f>
        <v>468705</v>
      </c>
      <c r="Q87" s="30">
        <f t="shared" si="10"/>
        <v>89841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89841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EN REVISION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CME471647</v>
      </c>
      <c r="D88" s="23">
        <f>+[1]DEPURADO!B82</f>
        <v>471647</v>
      </c>
      <c r="E88" s="25">
        <f>+[1]DEPURADO!C82</f>
        <v>45787</v>
      </c>
      <c r="F88" s="26">
        <f>+IF([1]DEPURADO!D82&gt;1,[1]DEPURADO!D82," ")</f>
        <v>45814</v>
      </c>
      <c r="G88" s="27">
        <f>[1]DEPURADO!F82</f>
        <v>93299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93299</v>
      </c>
      <c r="P88" s="24">
        <f>IF([1]DEPURADO!H82&gt;1,0,[1]DEPURADO!B82)</f>
        <v>471647</v>
      </c>
      <c r="Q88" s="30">
        <f t="shared" si="10"/>
        <v>93299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93299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EN REVISION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CME474630</v>
      </c>
      <c r="D89" s="23">
        <f>+[1]DEPURADO!B83</f>
        <v>474630</v>
      </c>
      <c r="E89" s="25">
        <f>+[1]DEPURADO!C83</f>
        <v>45796</v>
      </c>
      <c r="F89" s="26">
        <f>+IF([1]DEPURADO!D83&gt;1,[1]DEPURADO!D83," ")</f>
        <v>45814</v>
      </c>
      <c r="G89" s="27">
        <f>[1]DEPURADO!F83</f>
        <v>606241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606241</v>
      </c>
      <c r="P89" s="24">
        <f>IF([1]DEPURADO!H83&gt;1,0,[1]DEPURADO!B83)</f>
        <v>474630</v>
      </c>
      <c r="Q89" s="30">
        <f t="shared" si="10"/>
        <v>606241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606241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EN REVISION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CME475854</v>
      </c>
      <c r="D90" s="23">
        <f>+[1]DEPURADO!B84</f>
        <v>475854</v>
      </c>
      <c r="E90" s="25">
        <f>+[1]DEPURADO!C84</f>
        <v>45799</v>
      </c>
      <c r="F90" s="26">
        <f>+IF([1]DEPURADO!D84&gt;1,[1]DEPURADO!D84," ")</f>
        <v>45806</v>
      </c>
      <c r="G90" s="27">
        <f>[1]DEPURADO!F84</f>
        <v>32659692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32659692</v>
      </c>
      <c r="P90" s="24">
        <f>IF([1]DEPURADO!H84&gt;1,0,[1]DEPURADO!B84)</f>
        <v>475854</v>
      </c>
      <c r="Q90" s="30">
        <f t="shared" si="10"/>
        <v>32659692</v>
      </c>
      <c r="R90" s="31">
        <f t="shared" si="11"/>
        <v>0</v>
      </c>
      <c r="S90" s="31">
        <f>+[1]DEPURADO!J84</f>
        <v>32659692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DEVUELTAS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CME476275</v>
      </c>
      <c r="D91" s="23">
        <f>+[1]DEPURADO!B85</f>
        <v>476275</v>
      </c>
      <c r="E91" s="25">
        <f>+[1]DEPURADO!C85</f>
        <v>45800</v>
      </c>
      <c r="F91" s="26">
        <f>+IF([1]DEPURADO!D85&gt;1,[1]DEPURADO!D85," ")</f>
        <v>45814</v>
      </c>
      <c r="G91" s="27">
        <f>[1]DEPURADO!F85</f>
        <v>1639492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1639492</v>
      </c>
      <c r="P91" s="24">
        <f>IF([1]DEPURADO!H85&gt;1,0,[1]DEPURADO!B85)</f>
        <v>476275</v>
      </c>
      <c r="Q91" s="30">
        <f t="shared" si="10"/>
        <v>1639492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1639492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EN REVISION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CME477378</v>
      </c>
      <c r="D92" s="23">
        <f>+[1]DEPURADO!B86</f>
        <v>477378</v>
      </c>
      <c r="E92" s="25">
        <f>+[1]DEPURADO!C86</f>
        <v>45804</v>
      </c>
      <c r="F92" s="26">
        <f>+IF([1]DEPURADO!D86&gt;1,[1]DEPURADO!D86," ")</f>
        <v>45814</v>
      </c>
      <c r="G92" s="27">
        <f>[1]DEPURADO!F86</f>
        <v>784841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784841</v>
      </c>
      <c r="P92" s="24">
        <f>IF([1]DEPURADO!H86&gt;1,0,[1]DEPURADO!B86)</f>
        <v>477378</v>
      </c>
      <c r="Q92" s="30">
        <f t="shared" si="10"/>
        <v>784841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784841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EN REVISION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CME479332</v>
      </c>
      <c r="D93" s="23">
        <f>+[1]DEPURADO!B87</f>
        <v>479332</v>
      </c>
      <c r="E93" s="25">
        <f>+[1]DEPURADO!C87</f>
        <v>45808</v>
      </c>
      <c r="F93" s="26">
        <f>+IF([1]DEPURADO!D87&gt;1,[1]DEPURADO!D87," ")</f>
        <v>45826</v>
      </c>
      <c r="G93" s="27">
        <f>[1]DEPURADO!F87</f>
        <v>1696504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1696504</v>
      </c>
      <c r="P93" s="24">
        <f>IF([1]DEPURADO!H87&gt;1,0,[1]DEPURADO!B87)</f>
        <v>479332</v>
      </c>
      <c r="Q93" s="30">
        <f t="shared" si="10"/>
        <v>1696504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1696504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EN REVISION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SJE133978</v>
      </c>
      <c r="D94" s="23">
        <f>+[1]DEPURADO!B88</f>
        <v>133978</v>
      </c>
      <c r="E94" s="25">
        <f>+[1]DEPURADO!C88</f>
        <v>45814</v>
      </c>
      <c r="F94" s="26">
        <f>+IF([1]DEPURADO!D88&gt;1,[1]DEPURADO!D88," ")</f>
        <v>45826</v>
      </c>
      <c r="G94" s="27">
        <f>[1]DEPURADO!F88</f>
        <v>351677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351677</v>
      </c>
      <c r="P94" s="24">
        <f>IF([1]DEPURADO!H88&gt;1,0,[1]DEPURADO!B88)</f>
        <v>133978</v>
      </c>
      <c r="Q94" s="30">
        <f t="shared" si="10"/>
        <v>351677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351677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EN REVISION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CME481929</v>
      </c>
      <c r="D95" s="23">
        <f>+[1]DEPURADO!B89</f>
        <v>481929</v>
      </c>
      <c r="E95" s="25">
        <f>+[1]DEPURADO!C89</f>
        <v>45820</v>
      </c>
      <c r="F95" s="26">
        <f>+IF([1]DEPURADO!D89&gt;1,[1]DEPURADO!D89," ")</f>
        <v>45835</v>
      </c>
      <c r="G95" s="27">
        <f>[1]DEPURADO!F89</f>
        <v>859500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859500</v>
      </c>
      <c r="P95" s="24">
        <f>IF([1]DEPURADO!H89&gt;1,0,[1]DEPURADO!B89)</f>
        <v>481929</v>
      </c>
      <c r="Q95" s="30">
        <f t="shared" si="10"/>
        <v>859500</v>
      </c>
      <c r="R95" s="31">
        <f t="shared" si="11"/>
        <v>0</v>
      </c>
      <c r="S95" s="31">
        <f>+[1]DEPURADO!J89</f>
        <v>859500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DEVUELTAS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CME482178</v>
      </c>
      <c r="D96" s="23">
        <f>+[1]DEPURADO!B90</f>
        <v>482178</v>
      </c>
      <c r="E96" s="25">
        <f>+[1]DEPURADO!C90</f>
        <v>45821</v>
      </c>
      <c r="F96" s="26">
        <f>+IF([1]DEPURADO!D90&gt;1,[1]DEPURADO!D90," ")</f>
        <v>45835</v>
      </c>
      <c r="G96" s="27">
        <f>[1]DEPURADO!F90</f>
        <v>278929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278929</v>
      </c>
      <c r="P96" s="24">
        <f>IF([1]DEPURADO!H90&gt;1,0,[1]DEPURADO!B90)</f>
        <v>482178</v>
      </c>
      <c r="Q96" s="30">
        <f t="shared" si="10"/>
        <v>278929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278929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EN REVISION</v>
      </c>
      <c r="AJ96" s="32"/>
      <c r="AK96" s="33"/>
    </row>
    <row r="97" spans="1:34" x14ac:dyDescent="0.25">
      <c r="A97" s="35" t="s">
        <v>46</v>
      </c>
      <c r="B97" s="35"/>
      <c r="C97" s="35"/>
      <c r="D97" s="35"/>
      <c r="E97" s="35"/>
      <c r="F97" s="35"/>
      <c r="G97" s="36">
        <f t="shared" ref="G97:O97" si="14">SUM(G9:G96)</f>
        <v>296450121</v>
      </c>
      <c r="H97" s="36">
        <f t="shared" si="14"/>
        <v>0</v>
      </c>
      <c r="I97" s="36">
        <f t="shared" si="14"/>
        <v>0</v>
      </c>
      <c r="J97" s="36">
        <f t="shared" si="14"/>
        <v>307718</v>
      </c>
      <c r="K97" s="36">
        <f t="shared" si="14"/>
        <v>0</v>
      </c>
      <c r="L97" s="36">
        <f t="shared" si="14"/>
        <v>0</v>
      </c>
      <c r="M97" s="36">
        <f t="shared" si="14"/>
        <v>0</v>
      </c>
      <c r="N97" s="36">
        <f t="shared" si="14"/>
        <v>307718</v>
      </c>
      <c r="O97" s="36">
        <f t="shared" si="14"/>
        <v>296142403</v>
      </c>
      <c r="P97" s="36"/>
      <c r="Q97" s="36">
        <f>SUM(Q9:Q96)</f>
        <v>183288699</v>
      </c>
      <c r="R97" s="36">
        <f>SUM(R9:R96)</f>
        <v>113161422</v>
      </c>
      <c r="S97" s="36">
        <f>SUM(S9:S96)</f>
        <v>162967682</v>
      </c>
      <c r="T97" s="37"/>
      <c r="U97" s="36">
        <f>SUM(U9:U96)</f>
        <v>15843367</v>
      </c>
      <c r="V97" s="37"/>
      <c r="W97" s="37"/>
      <c r="X97" s="36">
        <f>SUM(X9:X96)</f>
        <v>0</v>
      </c>
      <c r="Y97" s="37"/>
      <c r="Z97" s="36">
        <f t="shared" ref="Z97:AG97" si="15">SUM(Z9:Z96)</f>
        <v>0</v>
      </c>
      <c r="AA97" s="36">
        <f t="shared" si="15"/>
        <v>0</v>
      </c>
      <c r="AB97" s="36">
        <f t="shared" si="15"/>
        <v>0</v>
      </c>
      <c r="AC97" s="36">
        <f t="shared" si="15"/>
        <v>0</v>
      </c>
      <c r="AD97" s="36">
        <f t="shared" si="15"/>
        <v>0</v>
      </c>
      <c r="AE97" s="36">
        <f t="shared" si="15"/>
        <v>0</v>
      </c>
      <c r="AF97" s="36">
        <f t="shared" si="15"/>
        <v>0</v>
      </c>
      <c r="AG97" s="36">
        <f t="shared" si="15"/>
        <v>4169932</v>
      </c>
      <c r="AH97" s="38"/>
    </row>
    <row r="100" spans="1:34" x14ac:dyDescent="0.25">
      <c r="B100" s="39" t="s">
        <v>47</v>
      </c>
      <c r="C100" s="40"/>
      <c r="D100" s="41"/>
      <c r="E100" s="40"/>
    </row>
    <row r="101" spans="1:34" x14ac:dyDescent="0.25">
      <c r="B101" s="40"/>
      <c r="C101" s="41"/>
      <c r="D101" s="40"/>
      <c r="E101" s="40"/>
    </row>
    <row r="102" spans="1:34" x14ac:dyDescent="0.25">
      <c r="B102" s="39" t="s">
        <v>48</v>
      </c>
      <c r="C102" s="40"/>
      <c r="D102" s="42" t="str">
        <f>+'[1]ACTA ANA'!C9</f>
        <v>LUISA MATUTE ROMERO</v>
      </c>
      <c r="E102" s="40"/>
    </row>
    <row r="103" spans="1:34" x14ac:dyDescent="0.25">
      <c r="B103" s="39" t="s">
        <v>49</v>
      </c>
      <c r="C103" s="40"/>
      <c r="D103" s="43">
        <f>+E5</f>
        <v>45841</v>
      </c>
      <c r="E103" s="40"/>
    </row>
    <row r="105" spans="1:34" x14ac:dyDescent="0.25">
      <c r="B105" s="39" t="s">
        <v>50</v>
      </c>
      <c r="D105" t="str">
        <f>+'[1]ACTA ANA'!H9</f>
        <v>JUAN PABLO CASTELLANOS SIERRA</v>
      </c>
    </row>
  </sheetData>
  <autoFilter ref="A8:AK96" xr:uid="{F00F8345-CECE-4655-A167-C5B8BC796591}"/>
  <mergeCells count="3">
    <mergeCell ref="A7:O7"/>
    <mergeCell ref="P7:AG7"/>
    <mergeCell ref="A97:F97"/>
  </mergeCells>
  <dataValidations count="2">
    <dataValidation type="custom" allowBlank="1" showInputMessage="1" showErrorMessage="1" sqref="F9:F96 L9:O96 X9:X96 AE9:AE96 AI9:AI96 Z9:Z96 Q9:Q96 AG9:AG96" xr:uid="{B9D0A03A-B67D-4ECF-90EC-C167BE4DA89F}">
      <formula1>0</formula1>
    </dataValidation>
    <dataValidation type="custom" allowBlank="1" showInputMessage="1" showErrorMessage="1" sqref="M6" xr:uid="{B3D91518-6685-424B-8BB4-F5B05ACD114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2025-07-22T15:51:16Z</dcterms:created>
  <dcterms:modified xsi:type="dcterms:W3CDTF">2025-07-22T15:51:24Z</dcterms:modified>
</cp:coreProperties>
</file>